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75" yWindow="1065" windowWidth="7620" windowHeight="7365" activeTab="4"/>
  </bookViews>
  <sheets>
    <sheet name="Consol IS" sheetId="1" r:id="rId1"/>
    <sheet name="Consol BS  " sheetId="2" r:id="rId2"/>
    <sheet name="CashFlow" sheetId="3" r:id="rId3"/>
    <sheet name="Consol Equity" sheetId="4" r:id="rId4"/>
    <sheet name="Notes" sheetId="5" r:id="rId5"/>
  </sheets>
  <externalReferences>
    <externalReference r:id="rId8"/>
  </externalReferences>
  <definedNames>
    <definedName name="_xlnm.Print_Area" localSheetId="1">'Consol BS  '!$A$1:$F$63</definedName>
    <definedName name="_xlnm.Print_Area" localSheetId="0">'Consol IS'!$A$1:$I$55</definedName>
    <definedName name="_xlnm.Print_Area" localSheetId="4">'Notes'!$A$1:$H$324</definedName>
    <definedName name="_xlnm.Print_Titles" localSheetId="4">'Notes'!$2:$8</definedName>
    <definedName name="Z_6E526710_5B8E_4916_8248_D4F7AD08A026_.wvu.PrintArea" localSheetId="4" hidden="1">'Notes'!$A$1:$J$324</definedName>
    <definedName name="Z_6E526710_5B8E_4916_8248_D4F7AD08A026_.wvu.PrintTitles" localSheetId="4" hidden="1">'Notes'!$2:$8</definedName>
    <definedName name="Z_6E526710_5B8E_4916_8248_D4F7AD08A026_.wvu.Rows" localSheetId="4" hidden="1">'Notes'!#REF!</definedName>
  </definedNames>
  <calcPr fullCalcOnLoad="1"/>
</workbook>
</file>

<file path=xl/sharedStrings.xml><?xml version="1.0" encoding="utf-8"?>
<sst xmlns="http://schemas.openxmlformats.org/spreadsheetml/2006/main" count="387" uniqueCount="253">
  <si>
    <t>JHM CONSOLIDATION BERHAD</t>
  </si>
  <si>
    <t>CURRENT ASSETS</t>
  </si>
  <si>
    <t>Inventories</t>
  </si>
  <si>
    <t>Trade receivables</t>
  </si>
  <si>
    <t>Trade payables</t>
  </si>
  <si>
    <t>Other payables and accruals</t>
  </si>
  <si>
    <t>(The figures have not been audited)</t>
  </si>
  <si>
    <t>CONDENSED CONSOLIDATED STATEMENT OF CHANGES IN EQUITY</t>
  </si>
  <si>
    <t>--- Distributable---</t>
  </si>
  <si>
    <t>Share</t>
  </si>
  <si>
    <t>Retained</t>
  </si>
  <si>
    <t>Capital</t>
  </si>
  <si>
    <t>Total</t>
  </si>
  <si>
    <t>RM'000</t>
  </si>
  <si>
    <t>Notes :</t>
  </si>
  <si>
    <t>1.</t>
  </si>
  <si>
    <t>2.</t>
  </si>
  <si>
    <t>3.</t>
  </si>
  <si>
    <t>4.</t>
  </si>
  <si>
    <t>5.</t>
  </si>
  <si>
    <t>6.</t>
  </si>
  <si>
    <t>7.</t>
  </si>
  <si>
    <t>8.</t>
  </si>
  <si>
    <t>Profit before taxation</t>
  </si>
  <si>
    <t>Taxation</t>
  </si>
  <si>
    <t>9.</t>
  </si>
  <si>
    <t>10.</t>
  </si>
  <si>
    <t>11.</t>
  </si>
  <si>
    <t>Property, plant and equipment</t>
  </si>
  <si>
    <t>Current liabilities</t>
  </si>
  <si>
    <t>12.</t>
  </si>
  <si>
    <t>13.</t>
  </si>
  <si>
    <t>Capital Commitments</t>
  </si>
  <si>
    <t>14.</t>
  </si>
  <si>
    <t>15.</t>
  </si>
  <si>
    <t>16.</t>
  </si>
  <si>
    <t>17.</t>
  </si>
  <si>
    <t>18.</t>
  </si>
  <si>
    <t>Current Year</t>
  </si>
  <si>
    <t>Quarter</t>
  </si>
  <si>
    <t>To Date</t>
  </si>
  <si>
    <t>19.</t>
  </si>
  <si>
    <t>20.</t>
  </si>
  <si>
    <t>Corporate Proposals</t>
  </si>
  <si>
    <t>Group borrowings</t>
  </si>
  <si>
    <t>Short term</t>
  </si>
  <si>
    <t>Long term</t>
  </si>
  <si>
    <t>Individual Quarter</t>
  </si>
  <si>
    <t>Preceding Year</t>
  </si>
  <si>
    <t>Corresponding</t>
  </si>
  <si>
    <t>Cumulative Quarter</t>
  </si>
  <si>
    <t xml:space="preserve">Taxation           </t>
  </si>
  <si>
    <t>Finance costs</t>
  </si>
  <si>
    <t>Administrative expenses</t>
  </si>
  <si>
    <t>Other operating income</t>
  </si>
  <si>
    <t>Cost of sales</t>
  </si>
  <si>
    <t>Revenue</t>
  </si>
  <si>
    <t xml:space="preserve">Cash and bank balances </t>
  </si>
  <si>
    <t>Company No. 686148-A</t>
  </si>
  <si>
    <t>Cash flows from operating activities</t>
  </si>
  <si>
    <t>Adjustments for :</t>
  </si>
  <si>
    <t>Interest paid</t>
  </si>
  <si>
    <t>Income tax paid</t>
  </si>
  <si>
    <t>Cash flows from investing activities</t>
  </si>
  <si>
    <t>Net cash used in investing activities</t>
  </si>
  <si>
    <t>Cash flows from financing activities</t>
  </si>
  <si>
    <t>Cash and cash equivalents at beginning</t>
  </si>
  <si>
    <t>Cash and cash equivalents at end</t>
  </si>
  <si>
    <t xml:space="preserve">As At End </t>
  </si>
  <si>
    <t xml:space="preserve">Of Current </t>
  </si>
  <si>
    <t>Financial Year</t>
  </si>
  <si>
    <t>End</t>
  </si>
  <si>
    <t>shares of RM0.10 each in issue ('000)</t>
  </si>
  <si>
    <t>Weighted average number of ordinary</t>
  </si>
  <si>
    <t xml:space="preserve">   weighted average number of ordinary shares</t>
  </si>
  <si>
    <t xml:space="preserve">   of RM0.10 each in issue (sen)</t>
  </si>
  <si>
    <t>Premium</t>
  </si>
  <si>
    <t>--- Non distributable---</t>
  </si>
  <si>
    <t>Current Year To Date</t>
  </si>
  <si>
    <t>Cash and cash equivalent comprise:</t>
  </si>
  <si>
    <t>Current Quarter</t>
  </si>
  <si>
    <t>Current Year Quarter</t>
  </si>
  <si>
    <t>-Non cash items</t>
  </si>
  <si>
    <t>-Interest expense</t>
  </si>
  <si>
    <t>-Interest income</t>
  </si>
  <si>
    <t>ASSETS</t>
  </si>
  <si>
    <t>Non-current assets</t>
  </si>
  <si>
    <t>TOTAL ASSETS</t>
  </si>
  <si>
    <t>EQUITY AND LIABILITIES</t>
  </si>
  <si>
    <t>Share capital</t>
  </si>
  <si>
    <t>Share premium</t>
  </si>
  <si>
    <t>Non-current liabilities</t>
  </si>
  <si>
    <t>TOTAL EQUITY AND LIABILITIES</t>
  </si>
  <si>
    <t>Unaudited</t>
  </si>
  <si>
    <t xml:space="preserve">Audited </t>
  </si>
  <si>
    <t xml:space="preserve"> As At Preceding </t>
  </si>
  <si>
    <t xml:space="preserve">Cash and cash equivalents </t>
  </si>
  <si>
    <t>Development costs</t>
  </si>
  <si>
    <t>Not applicable as no profit forecast or profit guarantee was announced or published.</t>
  </si>
  <si>
    <t/>
  </si>
  <si>
    <t xml:space="preserve">Preceding Year </t>
  </si>
  <si>
    <t>Period</t>
  </si>
  <si>
    <t>Preceding Year Corresponding Quarter</t>
  </si>
  <si>
    <t>Preceding Year Corresponding Period</t>
  </si>
  <si>
    <t>CUMULATIVE QUARTER</t>
  </si>
  <si>
    <t>INDIVIDUAL QUARTER</t>
  </si>
  <si>
    <t>Current Year           To Date</t>
  </si>
  <si>
    <t>Purchase of property, plant and equipment *</t>
  </si>
  <si>
    <t xml:space="preserve">                Total acquisition cost</t>
  </si>
  <si>
    <t xml:space="preserve">                Total cash acquisition</t>
  </si>
  <si>
    <t xml:space="preserve">                Acquired under hire purchase loans</t>
  </si>
  <si>
    <t xml:space="preserve"> - Basic</t>
  </si>
  <si>
    <t>Note</t>
  </si>
  <si>
    <t>Corresponding Period</t>
  </si>
  <si>
    <t>There were no issuance, cancellations, repurchases, resale and repayment of debt and equity securities for the current quarter under review.</t>
  </si>
  <si>
    <t>Dividends Paid</t>
  </si>
  <si>
    <t>Dividend Payable</t>
  </si>
  <si>
    <t>There were no material events subsequent to the end of the current quarter under review and up to the date of this announcement.</t>
  </si>
  <si>
    <t>Immediate Preceding Quarter</t>
  </si>
  <si>
    <t>Interest received</t>
  </si>
  <si>
    <t>RM’000</t>
  </si>
  <si>
    <t>Retained profits</t>
  </si>
  <si>
    <t>Tax recoverable</t>
  </si>
  <si>
    <t>Short term funds with a licensed financial instituition</t>
  </si>
  <si>
    <t>Other receivables, deposits and prepayments</t>
  </si>
  <si>
    <t>Total comprehensive income for the period</t>
  </si>
  <si>
    <t>CONDENSED CONSOLIDATED STATEMENT OF COMPREHENSIVE INCOME</t>
  </si>
  <si>
    <t>Net assets per share (RM)</t>
  </si>
  <si>
    <t>CONDENSED CONSOLIDATED STATEMENT OF CASH FLOWS</t>
  </si>
  <si>
    <t>Explanatory notes in compliance with the reporting requirements of FRS 134 - Interim Financial Reporting</t>
  </si>
  <si>
    <t xml:space="preserve">Unusual Items </t>
  </si>
  <si>
    <t xml:space="preserve">There were no unusual items affecting assets,liabilities, equity,net income or exceptional items for the current quarter to date under review. </t>
  </si>
  <si>
    <t>There were no material changes in the estimates used for the preparation of this interim financial report.</t>
  </si>
  <si>
    <t>Profit Forecast Or Profit Guarantee</t>
  </si>
  <si>
    <t>Commentary On Prospects</t>
  </si>
  <si>
    <t>Material Post Balance Sheet Events</t>
  </si>
  <si>
    <t>Auditors' Report On Preceding Annual Financial Statements</t>
  </si>
  <si>
    <t>Basis Of  Preparation</t>
  </si>
  <si>
    <t>Debt And Equity Securities</t>
  </si>
  <si>
    <t>Material Changes In Estimates Of Amounts Reported</t>
  </si>
  <si>
    <t>Seasonality Or Cyclicality Factors</t>
  </si>
  <si>
    <t>Valuation Of Property, Plant And Equipment</t>
  </si>
  <si>
    <t>Changes In The Composition Of The Group</t>
  </si>
  <si>
    <t>Contingent Liabilities And Contingent Assets</t>
  </si>
  <si>
    <t>Review Of Performance For The Current Financial Quarter And Financial Year-To-Date</t>
  </si>
  <si>
    <t xml:space="preserve">Comment On Material Change In Profit Before Taxation With Immediate Preceding Quarter </t>
  </si>
  <si>
    <t>Group Borrowings And Debt Securities</t>
  </si>
  <si>
    <t>Segmental Information</t>
  </si>
  <si>
    <t>Cash generated from operations</t>
  </si>
  <si>
    <t>Operating profit before working capital changes</t>
  </si>
  <si>
    <t>Net cash generated from operating activities</t>
  </si>
  <si>
    <t>Disclosures of Realised And Unrealised Profits/Losses</t>
  </si>
  <si>
    <t>Total group retained profits as per consolidated accounts</t>
  </si>
  <si>
    <t>There is no diluted earnings per share as the Company does not have any convertible financial instruments as at the current year quarter and current year to date.</t>
  </si>
  <si>
    <t>Payment of finance lease</t>
  </si>
  <si>
    <t>Finance lease liabilities - Secured</t>
  </si>
  <si>
    <t>The breakdown of retained profits of the Group as at reporting date, into realised and unrealised is as follow:-</t>
  </si>
  <si>
    <t>As at</t>
  </si>
  <si>
    <t xml:space="preserve">Gross profit </t>
  </si>
  <si>
    <t>Proceed from disposal of property, plant and equipment</t>
  </si>
  <si>
    <t xml:space="preserve"> Depreciation of property,plant and equipment</t>
  </si>
  <si>
    <t xml:space="preserve"> Interest expense</t>
  </si>
  <si>
    <t xml:space="preserve"> Interest income</t>
  </si>
  <si>
    <t xml:space="preserve"> Amortisation of development costs</t>
  </si>
  <si>
    <t xml:space="preserve"> Unrealised loss/(gain) on foreign exchange</t>
  </si>
  <si>
    <t xml:space="preserve"> Realised loss/(gain) on foreign exchange</t>
  </si>
  <si>
    <t>The Group's operations were not materially affected by any major seasonal or cyclical changes during the financial year and the current quarter</t>
  </si>
  <si>
    <t>under review.</t>
  </si>
  <si>
    <t>Balance as at 1 January 2012</t>
  </si>
  <si>
    <t>Operating profit</t>
  </si>
  <si>
    <t xml:space="preserve">Earnings Per Share </t>
  </si>
  <si>
    <t>The basic earnings per share for the quarter and cumulative year to date are computed as follow:</t>
  </si>
  <si>
    <t>Basic Earnings Per Share based on</t>
  </si>
  <si>
    <t>Less: Consolidation adjustments</t>
  </si>
  <si>
    <t>Total retained profits of the Company and its subsidiaries:</t>
  </si>
  <si>
    <t>-Realised</t>
  </si>
  <si>
    <t>-Unrealised</t>
  </si>
  <si>
    <t>Segmental information is presented in respect of the Group's business segments.</t>
  </si>
  <si>
    <t>Fine Pitch Connector Pins</t>
  </si>
  <si>
    <t>Other Electronic Components</t>
  </si>
  <si>
    <t xml:space="preserve">Holding Company's Interest Income </t>
  </si>
  <si>
    <t>Elimination</t>
  </si>
  <si>
    <t>Segment Revenue</t>
  </si>
  <si>
    <t>Revenue from external customers</t>
  </si>
  <si>
    <t>Inter-segment revenue</t>
  </si>
  <si>
    <t>Total revenue</t>
  </si>
  <si>
    <t>Segment Results</t>
  </si>
  <si>
    <t>Interest income in subsidiaries</t>
  </si>
  <si>
    <t>Interest expense</t>
  </si>
  <si>
    <t>Net profit for the period</t>
  </si>
  <si>
    <t>LED Applications And Customisation</t>
  </si>
  <si>
    <t>Profit before taxation is derived from</t>
  </si>
  <si>
    <t xml:space="preserve">   after charging/(crediting)</t>
  </si>
  <si>
    <t>Income tax refund</t>
  </si>
  <si>
    <t>Provision for taxation</t>
  </si>
  <si>
    <t>Taxation comprise the following :</t>
  </si>
  <si>
    <t>Based on results or the period</t>
  </si>
  <si>
    <t>- Current taxation</t>
  </si>
  <si>
    <t>Profit before taxation margin</t>
  </si>
  <si>
    <t>31.12.12</t>
  </si>
  <si>
    <t>Deferred tax liabilities</t>
  </si>
  <si>
    <t>Authorised and contracted but not provided for :</t>
  </si>
  <si>
    <t>Purchase of property, plant and equipment</t>
  </si>
  <si>
    <t>Balance as at 1 January 2013</t>
  </si>
  <si>
    <t>The auditors’ report  on the financial statements of the Group for the FYE 31 December 2012 were not subject to any audit qualification.</t>
  </si>
  <si>
    <t xml:space="preserve">Other than the above items, there were no impairment of assets, gain or loss on disposal of quoted or unquoted investments, gain or loss on </t>
  </si>
  <si>
    <t>TOTAL EQUITY</t>
  </si>
  <si>
    <t>TOTAL LIABILITIES</t>
  </si>
  <si>
    <t xml:space="preserve"> -Non-controlling interests</t>
  </si>
  <si>
    <t>Profit/(loss) attributable to:</t>
  </si>
  <si>
    <t>Non controlling interest</t>
  </si>
  <si>
    <t xml:space="preserve">Profits </t>
  </si>
  <si>
    <t>Interests</t>
  </si>
  <si>
    <t xml:space="preserve">Retained </t>
  </si>
  <si>
    <t>Profits</t>
  </si>
  <si>
    <t xml:space="preserve">Share </t>
  </si>
  <si>
    <t xml:space="preserve"> Premium</t>
  </si>
  <si>
    <t>Equity</t>
  </si>
  <si>
    <t>Proceeds from issuance of shares to non-controlling interest of a subsidiary</t>
  </si>
  <si>
    <t>*            Purchase of property, plant and equipment</t>
  </si>
  <si>
    <t>There were no contingent liabilities and contingent assets since the last annual balance sheet as at 31 December 2012.</t>
  </si>
  <si>
    <t>30.09.13</t>
  </si>
  <si>
    <t>There were no changes in the composition of the Group for the current quarter under review.</t>
  </si>
  <si>
    <t>FOR THE FOURTH QUARTER ENDED 31 DECEMBER 2013</t>
  </si>
  <si>
    <t>31.12.13</t>
  </si>
  <si>
    <t>CONDENSED CONSOLIDATED STATEMENT OF FINANCIAL POSITION AS AT 31 DECEMBER 2013</t>
  </si>
  <si>
    <t>Balance as at 31 December 2012</t>
  </si>
  <si>
    <t>Balance as at 31 December 2013</t>
  </si>
  <si>
    <t>INTERIM FINANCIAL REPORT FOR THE FOURTH QUARTER ENDED 31 DECEMBER 2013</t>
  </si>
  <si>
    <t>Results for the Year-To-Date ended 31 December 2013</t>
  </si>
  <si>
    <t>Results for the Year-To-Date ended 31 December 2012</t>
  </si>
  <si>
    <t>There has been no revalution of property, plant and equipment during the quarter ended 31 December 2013.</t>
  </si>
  <si>
    <t>As at 31 December 2013, all property, plant and equipment were stated at cost less accumulated depreciation.</t>
  </si>
  <si>
    <t>Particulars of the Group's borrowings denominated in Ringgit Malaysia as at 31 December 2013 are as follow:-</t>
  </si>
  <si>
    <t>No interim or final ordinary dividend was proposed or declared for the financial period ended 31 December 2013.</t>
  </si>
  <si>
    <t>derivatives and exceptional items for the current quarter and financial period ended 31 December 2013.</t>
  </si>
  <si>
    <t>Borrowings</t>
  </si>
  <si>
    <t>Drawdown of term loan</t>
  </si>
  <si>
    <t>Term Loan</t>
  </si>
  <si>
    <t>Issuance of shares to non-controlling interests</t>
  </si>
  <si>
    <t>Non-</t>
  </si>
  <si>
    <t>controlling</t>
  </si>
  <si>
    <t xml:space="preserve"> -Owners of the parent</t>
  </si>
  <si>
    <t>Earnings per share attributable to 
owners of the parent (sen) :</t>
  </si>
  <si>
    <t>-------------- Attributable to the owners of the parent --------------</t>
  </si>
  <si>
    <t>(Increase)/Decrease in inventories</t>
  </si>
  <si>
    <t>(Increase)/Decrease in receivables</t>
  </si>
  <si>
    <t>Increase/(Decrease) in payables</t>
  </si>
  <si>
    <t>Net cash from/(used) in financing activities</t>
  </si>
  <si>
    <t>Net (decrease)/increase in cash and cash equivalents</t>
  </si>
  <si>
    <t>Net profit attributable to owners of the parent (RM'000)</t>
  </si>
  <si>
    <t>- Deferred tax</t>
  </si>
  <si>
    <t>Under/ (over) provision in prior years</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</si>
</sst>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_);\(0\)"/>
    <numFmt numFmtId="173" formatCode="_(* #,##0_);_(* \(#,##0\);_(* &quot;-&quot;??_);_(@_)"/>
    <numFmt numFmtId="174" formatCode="_(* #,##0.00_);_(* \(#,##0.00\);_(* &quot;-&quot;_);_(@_)"/>
    <numFmt numFmtId="175" formatCode="_(* #,##0.0_);_(* \(#,##0.0\);_(* &quot;-&quot;?_);_(@_)"/>
    <numFmt numFmtId="176" formatCode="_(* #,##0.000_);_(* \(#,##0.000\);_(* &quot;-&quot;???_);_(@_)"/>
    <numFmt numFmtId="177" formatCode="_(* #,##0.0000_);_(* \(#,##0.0000\);_(* &quot;-&quot;????_);_(@_)"/>
    <numFmt numFmtId="178" formatCode="0.0000000"/>
    <numFmt numFmtId="179" formatCode="0.000000"/>
    <numFmt numFmtId="180" formatCode="0.00000"/>
    <numFmt numFmtId="181" formatCode="0.0000"/>
    <numFmt numFmtId="182" formatCode="0.000"/>
    <numFmt numFmtId="183" formatCode="0.0%"/>
    <numFmt numFmtId="184" formatCode="#,##0_ ;\-#,##0\ "/>
    <numFmt numFmtId="185" formatCode="_(* #,##0.0_);_(* \(#,##0.0\);_(* &quot;-&quot;??_);_(@_)"/>
    <numFmt numFmtId="186" formatCode="#,##0.0000_ ;\-#,##0.0000\ "/>
    <numFmt numFmtId="187" formatCode="_-* #,##0.0000_-;\-* #,##0.0000_-;_-* &quot;-&quot;????_-;_-@_-"/>
    <numFmt numFmtId="188" formatCode="&quot;Yes&quot;;&quot;Yes&quot;;&quot;No&quot;"/>
    <numFmt numFmtId="189" formatCode="&quot;True&quot;;&quot;True&quot;;&quot;False&quot;"/>
    <numFmt numFmtId="190" formatCode="&quot;On&quot;;&quot;On&quot;;&quot;Off&quot;"/>
    <numFmt numFmtId="191" formatCode="0.00_);\(0.00\)"/>
    <numFmt numFmtId="192" formatCode="_(* #,##0.000_);_(* \(#,##0.000\);_(* &quot;-&quot;??_);_(@_)"/>
    <numFmt numFmtId="193" formatCode="#,##0.0"/>
    <numFmt numFmtId="194" formatCode="[$€-2]\ #,##0.00_);[Red]\([$€-2]\ #,##0.00\)"/>
    <numFmt numFmtId="195" formatCode="0.0"/>
  </numFmts>
  <fonts count="51">
    <font>
      <sz val="10"/>
      <name val="Arial"/>
      <family val="0"/>
    </font>
    <font>
      <b/>
      <sz val="10"/>
      <name val="Times New Roman"/>
      <family val="1"/>
    </font>
    <font>
      <sz val="10"/>
      <name val="Times New Roman"/>
      <family val="1"/>
    </font>
    <font>
      <u val="single"/>
      <sz val="10"/>
      <name val="Times New Roman"/>
      <family val="1"/>
    </font>
    <font>
      <b/>
      <u val="single"/>
      <sz val="10"/>
      <name val="Times New Roman"/>
      <family val="1"/>
    </font>
    <font>
      <sz val="10"/>
      <color indexed="10"/>
      <name val="Times New Roman"/>
      <family val="1"/>
    </font>
    <font>
      <b/>
      <sz val="9"/>
      <name val="Times New Roman"/>
      <family val="1"/>
    </font>
    <font>
      <b/>
      <sz val="12"/>
      <name val="Times New Roman"/>
      <family val="1"/>
    </font>
    <font>
      <u val="single"/>
      <sz val="10"/>
      <color indexed="12"/>
      <name val="Arial"/>
      <family val="2"/>
    </font>
    <font>
      <u val="single"/>
      <sz val="10"/>
      <color indexed="36"/>
      <name val="Arial"/>
      <family val="2"/>
    </font>
    <font>
      <sz val="11"/>
      <name val="Times New Roman"/>
      <family val="1"/>
    </font>
    <font>
      <b/>
      <sz val="10"/>
      <name val="Arial"/>
      <family val="2"/>
    </font>
    <font>
      <b/>
      <sz val="11"/>
      <name val="Times New Roman"/>
      <family val="1"/>
    </font>
    <font>
      <sz val="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b/>
      <sz val="10"/>
      <color indexed="8"/>
      <name val="Times New Roman"/>
      <family val="1"/>
    </font>
    <font>
      <sz val="11"/>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double"/>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double"/>
    </border>
    <border>
      <left>
        <color indexed="63"/>
      </left>
      <right>
        <color indexed="63"/>
      </right>
      <top style="thin"/>
      <bottom style="medium"/>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9" fillId="0" borderId="0" applyNumberFormat="0" applyFill="0" applyBorder="0" applyAlignment="0" applyProtection="0"/>
    <xf numFmtId="0" fontId="40" fillId="28"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8" fillId="0" borderId="0" applyNumberFormat="0" applyFill="0" applyBorder="0" applyAlignment="0" applyProtection="0"/>
    <xf numFmtId="0" fontId="44" fillId="29" borderId="1" applyNumberFormat="0" applyAlignment="0" applyProtection="0"/>
    <xf numFmtId="0" fontId="45" fillId="0" borderId="6" applyNumberFormat="0" applyFill="0" applyAlignment="0" applyProtection="0"/>
    <xf numFmtId="0" fontId="46" fillId="30" borderId="0" applyNumberFormat="0" applyBorder="0" applyAlignment="0" applyProtection="0"/>
    <xf numFmtId="0" fontId="0" fillId="0" borderId="0">
      <alignment/>
      <protection/>
    </xf>
    <xf numFmtId="0" fontId="0" fillId="0" borderId="0">
      <alignment/>
      <protection/>
    </xf>
    <xf numFmtId="0" fontId="0" fillId="31" borderId="7" applyNumberFormat="0" applyFont="0" applyAlignment="0" applyProtection="0"/>
    <xf numFmtId="0" fontId="47" fillId="26"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69">
    <xf numFmtId="0" fontId="0" fillId="0" borderId="0" xfId="0" applyAlignment="1">
      <alignment/>
    </xf>
    <xf numFmtId="0" fontId="1" fillId="0" borderId="0" xfId="0" applyFont="1" applyAlignment="1">
      <alignment/>
    </xf>
    <xf numFmtId="0" fontId="1" fillId="0" borderId="0" xfId="0" applyFont="1" applyFill="1" applyAlignment="1">
      <alignment/>
    </xf>
    <xf numFmtId="173" fontId="2" fillId="0" borderId="0" xfId="42" applyNumberFormat="1" applyFont="1" applyFill="1" applyAlignment="1">
      <alignment/>
    </xf>
    <xf numFmtId="0" fontId="2" fillId="0" borderId="0" xfId="0" applyFont="1" applyFill="1" applyAlignment="1">
      <alignment/>
    </xf>
    <xf numFmtId="0" fontId="2" fillId="0" borderId="0" xfId="0" applyFont="1" applyFill="1" applyAlignment="1">
      <alignment horizontal="center"/>
    </xf>
    <xf numFmtId="173" fontId="2" fillId="0" borderId="0" xfId="42" applyNumberFormat="1" applyFont="1" applyFill="1" applyAlignment="1">
      <alignment horizontal="right"/>
    </xf>
    <xf numFmtId="173" fontId="2" fillId="0" borderId="0" xfId="42" applyNumberFormat="1" applyFont="1" applyFill="1" applyBorder="1" applyAlignment="1">
      <alignment/>
    </xf>
    <xf numFmtId="173" fontId="2" fillId="0" borderId="10" xfId="42" applyNumberFormat="1" applyFont="1" applyFill="1" applyBorder="1" applyAlignment="1">
      <alignment/>
    </xf>
    <xf numFmtId="0" fontId="2" fillId="0" borderId="0" xfId="0" applyFont="1" applyAlignment="1">
      <alignment/>
    </xf>
    <xf numFmtId="173" fontId="2" fillId="0" borderId="0" xfId="42" applyNumberFormat="1" applyFont="1" applyAlignment="1">
      <alignment/>
    </xf>
    <xf numFmtId="0" fontId="2" fillId="0" borderId="0" xfId="0" applyFont="1" applyFill="1" applyAlignment="1">
      <alignment horizontal="justify"/>
    </xf>
    <xf numFmtId="41" fontId="1" fillId="0" borderId="0" xfId="0" applyNumberFormat="1" applyFont="1" applyFill="1" applyAlignment="1">
      <alignment/>
    </xf>
    <xf numFmtId="0" fontId="0" fillId="0" borderId="0" xfId="0" applyFont="1" applyAlignment="1">
      <alignment/>
    </xf>
    <xf numFmtId="41" fontId="4" fillId="0" borderId="0" xfId="0" applyNumberFormat="1" applyFont="1" applyAlignment="1">
      <alignment/>
    </xf>
    <xf numFmtId="41" fontId="1" fillId="0" borderId="0" xfId="0" applyNumberFormat="1" applyFont="1" applyAlignment="1">
      <alignment horizontal="left"/>
    </xf>
    <xf numFmtId="41" fontId="2" fillId="0" borderId="0" xfId="0" applyNumberFormat="1" applyFont="1" applyAlignment="1">
      <alignment/>
    </xf>
    <xf numFmtId="0" fontId="0" fillId="0" borderId="0" xfId="0" applyFont="1" applyFill="1" applyAlignment="1">
      <alignment horizontal="center"/>
    </xf>
    <xf numFmtId="41" fontId="1" fillId="0" borderId="0" xfId="42" applyNumberFormat="1" applyFont="1" applyAlignment="1">
      <alignment/>
    </xf>
    <xf numFmtId="41" fontId="2" fillId="0" borderId="0" xfId="42" applyNumberFormat="1" applyFont="1" applyAlignment="1">
      <alignment/>
    </xf>
    <xf numFmtId="41" fontId="2" fillId="0" borderId="0" xfId="42" applyNumberFormat="1" applyFont="1" applyBorder="1" applyAlignment="1">
      <alignment/>
    </xf>
    <xf numFmtId="41" fontId="2" fillId="0" borderId="11" xfId="42" applyNumberFormat="1" applyFont="1" applyBorder="1" applyAlignment="1">
      <alignment/>
    </xf>
    <xf numFmtId="41" fontId="0" fillId="0" borderId="0" xfId="0" applyNumberFormat="1" applyFont="1" applyAlignment="1">
      <alignment/>
    </xf>
    <xf numFmtId="41" fontId="0" fillId="0" borderId="0" xfId="0" applyNumberFormat="1" applyFont="1" applyAlignment="1">
      <alignment/>
    </xf>
    <xf numFmtId="41" fontId="0" fillId="0" borderId="0" xfId="0" applyNumberFormat="1" applyFont="1" applyAlignment="1">
      <alignment/>
    </xf>
    <xf numFmtId="0" fontId="1" fillId="0" borderId="0" xfId="0" applyFont="1" applyFill="1" applyAlignment="1">
      <alignment horizontal="left"/>
    </xf>
    <xf numFmtId="0" fontId="1" fillId="0" borderId="0" xfId="0" applyFont="1" applyFill="1" applyAlignment="1" quotePrefix="1">
      <alignment horizontal="left"/>
    </xf>
    <xf numFmtId="0" fontId="2" fillId="0" borderId="0" xfId="0" applyFont="1" applyBorder="1" applyAlignment="1">
      <alignment/>
    </xf>
    <xf numFmtId="173" fontId="2" fillId="0" borderId="0" xfId="42" applyNumberFormat="1" applyFont="1" applyFill="1" applyBorder="1" applyAlignment="1">
      <alignment horizontal="center"/>
    </xf>
    <xf numFmtId="0" fontId="2" fillId="0" borderId="0" xfId="0" applyFont="1" applyFill="1" applyBorder="1" applyAlignment="1">
      <alignment/>
    </xf>
    <xf numFmtId="41" fontId="2" fillId="0" borderId="0" xfId="0" applyNumberFormat="1" applyFont="1" applyFill="1" applyAlignment="1">
      <alignment/>
    </xf>
    <xf numFmtId="41" fontId="2" fillId="0" borderId="0" xfId="0" applyNumberFormat="1" applyFont="1" applyFill="1" applyBorder="1" applyAlignment="1">
      <alignment/>
    </xf>
    <xf numFmtId="0" fontId="2" fillId="0" borderId="0" xfId="0" applyFont="1" applyFill="1" applyAlignment="1" quotePrefix="1">
      <alignment/>
    </xf>
    <xf numFmtId="0" fontId="3" fillId="0" borderId="0" xfId="0" applyFont="1" applyFill="1" applyAlignment="1">
      <alignment/>
    </xf>
    <xf numFmtId="41" fontId="1" fillId="0" borderId="0" xfId="0" applyNumberFormat="1" applyFont="1" applyFill="1" applyAlignment="1">
      <alignment/>
    </xf>
    <xf numFmtId="173" fontId="2" fillId="0" borderId="11" xfId="42" applyNumberFormat="1" applyFont="1" applyFill="1" applyBorder="1" applyAlignment="1">
      <alignment/>
    </xf>
    <xf numFmtId="173" fontId="2" fillId="0" borderId="12" xfId="42" applyNumberFormat="1" applyFont="1" applyFill="1" applyBorder="1" applyAlignment="1">
      <alignment/>
    </xf>
    <xf numFmtId="173" fontId="2" fillId="0" borderId="13" xfId="42" applyNumberFormat="1" applyFont="1" applyFill="1" applyBorder="1" applyAlignment="1">
      <alignment/>
    </xf>
    <xf numFmtId="173" fontId="2" fillId="0" borderId="14" xfId="42" applyNumberFormat="1" applyFont="1" applyFill="1" applyBorder="1" applyAlignment="1">
      <alignment/>
    </xf>
    <xf numFmtId="37" fontId="2" fillId="0" borderId="0" xfId="0" applyNumberFormat="1" applyFont="1" applyFill="1" applyAlignment="1">
      <alignment horizontal="left"/>
    </xf>
    <xf numFmtId="41" fontId="2" fillId="0" borderId="11" xfId="0" applyNumberFormat="1" applyFont="1" applyFill="1" applyBorder="1" applyAlignment="1">
      <alignment/>
    </xf>
    <xf numFmtId="41" fontId="2" fillId="0" borderId="11" xfId="0" applyNumberFormat="1" applyFont="1" applyBorder="1" applyAlignment="1">
      <alignment/>
    </xf>
    <xf numFmtId="9" fontId="5" fillId="0" borderId="0" xfId="61" applyFont="1" applyFill="1" applyAlignment="1">
      <alignment/>
    </xf>
    <xf numFmtId="41" fontId="2" fillId="0" borderId="15" xfId="0" applyNumberFormat="1" applyFont="1" applyFill="1" applyBorder="1" applyAlignment="1">
      <alignment/>
    </xf>
    <xf numFmtId="0" fontId="1" fillId="0" borderId="0" xfId="0" applyFont="1" applyFill="1" applyAlignment="1">
      <alignment horizontal="center"/>
    </xf>
    <xf numFmtId="0" fontId="6" fillId="0" borderId="0" xfId="0" applyFont="1" applyFill="1" applyAlignment="1">
      <alignment horizontal="center"/>
    </xf>
    <xf numFmtId="41" fontId="7" fillId="0" borderId="0" xfId="0" applyNumberFormat="1" applyFont="1" applyAlignment="1">
      <alignment/>
    </xf>
    <xf numFmtId="173" fontId="1" fillId="0" borderId="0" xfId="42" applyNumberFormat="1" applyFont="1" applyFill="1" applyAlignment="1">
      <alignment/>
    </xf>
    <xf numFmtId="173" fontId="1" fillId="0" borderId="0" xfId="42" applyNumberFormat="1" applyFont="1" applyFill="1" applyAlignment="1">
      <alignment horizontal="center"/>
    </xf>
    <xf numFmtId="0" fontId="0" fillId="0" borderId="0" xfId="0" applyFill="1" applyAlignment="1">
      <alignment/>
    </xf>
    <xf numFmtId="0" fontId="2" fillId="0" borderId="0" xfId="0" applyFont="1" applyFill="1" applyBorder="1" applyAlignment="1">
      <alignment horizontal="center"/>
    </xf>
    <xf numFmtId="41" fontId="0" fillId="0" borderId="0" xfId="0" applyNumberFormat="1" applyFont="1" applyFill="1" applyAlignment="1">
      <alignment/>
    </xf>
    <xf numFmtId="0" fontId="0" fillId="0" borderId="0" xfId="0" applyFill="1" applyBorder="1" applyAlignment="1">
      <alignment/>
    </xf>
    <xf numFmtId="41" fontId="2" fillId="0" borderId="0" xfId="42" applyNumberFormat="1" applyFont="1" applyFill="1" applyBorder="1" applyAlignment="1">
      <alignment/>
    </xf>
    <xf numFmtId="173" fontId="1" fillId="0" borderId="0" xfId="42" applyNumberFormat="1" applyFont="1" applyFill="1" applyAlignment="1" quotePrefix="1">
      <alignment horizontal="center"/>
    </xf>
    <xf numFmtId="0" fontId="2" fillId="0" borderId="0" xfId="0" applyFont="1" applyAlignment="1" quotePrefix="1">
      <alignment/>
    </xf>
    <xf numFmtId="0" fontId="0" fillId="0" borderId="0" xfId="0" applyFont="1" applyAlignment="1">
      <alignment/>
    </xf>
    <xf numFmtId="41" fontId="2" fillId="0" borderId="0" xfId="0" applyNumberFormat="1" applyFont="1" applyFill="1" applyAlignment="1">
      <alignment horizontal="center"/>
    </xf>
    <xf numFmtId="41" fontId="2" fillId="0" borderId="11" xfId="0" applyNumberFormat="1" applyFont="1" applyFill="1" applyBorder="1" applyAlignment="1">
      <alignment horizontal="center"/>
    </xf>
    <xf numFmtId="41" fontId="0" fillId="0" borderId="0" xfId="0" applyNumberFormat="1" applyFont="1" applyFill="1" applyAlignment="1">
      <alignment/>
    </xf>
    <xf numFmtId="173" fontId="2" fillId="0" borderId="16" xfId="42" applyNumberFormat="1" applyFont="1" applyFill="1" applyBorder="1" applyAlignment="1">
      <alignment/>
    </xf>
    <xf numFmtId="3" fontId="2" fillId="0" borderId="0" xfId="0" applyNumberFormat="1" applyFont="1" applyFill="1" applyAlignment="1">
      <alignment horizontal="center"/>
    </xf>
    <xf numFmtId="3" fontId="2" fillId="0" borderId="0" xfId="0" applyNumberFormat="1" applyFont="1" applyFill="1" applyAlignment="1">
      <alignment/>
    </xf>
    <xf numFmtId="0" fontId="1" fillId="0" borderId="0" xfId="0" applyFont="1" applyFill="1" applyAlignment="1">
      <alignment horizontal="center" vertical="justify"/>
    </xf>
    <xf numFmtId="0" fontId="1" fillId="0" borderId="0" xfId="0" applyFont="1" applyFill="1" applyBorder="1" applyAlignment="1">
      <alignment horizontal="center"/>
    </xf>
    <xf numFmtId="0" fontId="2" fillId="0" borderId="0" xfId="0" applyNumberFormat="1" applyFont="1" applyFill="1" applyAlignment="1">
      <alignment/>
    </xf>
    <xf numFmtId="38" fontId="2" fillId="0" borderId="0" xfId="0" applyNumberFormat="1" applyFont="1" applyBorder="1" applyAlignment="1">
      <alignment/>
    </xf>
    <xf numFmtId="0" fontId="0" fillId="0" borderId="0" xfId="0" applyFont="1" applyBorder="1" applyAlignment="1">
      <alignment/>
    </xf>
    <xf numFmtId="41" fontId="2" fillId="0" borderId="17" xfId="42" applyNumberFormat="1" applyFont="1" applyBorder="1" applyAlignment="1">
      <alignment/>
    </xf>
    <xf numFmtId="41" fontId="2" fillId="0" borderId="18" xfId="42" applyNumberFormat="1" applyFont="1" applyBorder="1" applyAlignment="1">
      <alignment/>
    </xf>
    <xf numFmtId="173" fontId="2" fillId="0" borderId="0" xfId="0" applyNumberFormat="1" applyFont="1" applyAlignment="1">
      <alignment/>
    </xf>
    <xf numFmtId="3" fontId="2" fillId="0" borderId="0" xfId="0" applyNumberFormat="1" applyFont="1" applyAlignment="1">
      <alignment/>
    </xf>
    <xf numFmtId="10" fontId="0" fillId="0" borderId="0" xfId="61" applyNumberFormat="1" applyFont="1" applyAlignment="1">
      <alignment/>
    </xf>
    <xf numFmtId="10" fontId="2" fillId="0" borderId="0" xfId="61" applyNumberFormat="1" applyFont="1" applyFill="1" applyAlignment="1">
      <alignment horizontal="center"/>
    </xf>
    <xf numFmtId="173" fontId="2" fillId="0" borderId="0" xfId="0" applyNumberFormat="1" applyFont="1" applyFill="1" applyAlignment="1">
      <alignment/>
    </xf>
    <xf numFmtId="0" fontId="0" fillId="0" borderId="0" xfId="0" applyFont="1" applyFill="1" applyAlignment="1">
      <alignment/>
    </xf>
    <xf numFmtId="173" fontId="2" fillId="0" borderId="0" xfId="42" applyNumberFormat="1" applyFont="1" applyFill="1" applyAlignment="1" quotePrefix="1">
      <alignment/>
    </xf>
    <xf numFmtId="0" fontId="5" fillId="0" borderId="0" xfId="0" applyFont="1" applyFill="1" applyAlignment="1">
      <alignment/>
    </xf>
    <xf numFmtId="3" fontId="2" fillId="0" borderId="10" xfId="0" applyNumberFormat="1" applyFont="1" applyBorder="1" applyAlignment="1">
      <alignment/>
    </xf>
    <xf numFmtId="41" fontId="6" fillId="0" borderId="0" xfId="0" applyNumberFormat="1" applyFont="1" applyAlignment="1">
      <alignment horizontal="center"/>
    </xf>
    <xf numFmtId="43" fontId="2" fillId="0" borderId="0" xfId="42" applyNumberFormat="1" applyFont="1" applyFill="1" applyAlignment="1">
      <alignment/>
    </xf>
    <xf numFmtId="43" fontId="2" fillId="0" borderId="0" xfId="0" applyNumberFormat="1" applyFont="1" applyFill="1" applyAlignment="1">
      <alignment/>
    </xf>
    <xf numFmtId="43" fontId="0" fillId="0" borderId="0" xfId="0" applyNumberFormat="1" applyAlignment="1">
      <alignment/>
    </xf>
    <xf numFmtId="173" fontId="2" fillId="0" borderId="0" xfId="0" applyNumberFormat="1" applyFont="1" applyFill="1" applyBorder="1" applyAlignment="1">
      <alignment/>
    </xf>
    <xf numFmtId="0" fontId="1" fillId="0" borderId="0" xfId="0" applyNumberFormat="1" applyFont="1" applyFill="1" applyAlignment="1">
      <alignment horizontal="center" wrapText="1"/>
    </xf>
    <xf numFmtId="0" fontId="0" fillId="0" borderId="0" xfId="0" applyFont="1" applyFill="1" applyBorder="1" applyAlignment="1">
      <alignment/>
    </xf>
    <xf numFmtId="0" fontId="0" fillId="0" borderId="0" xfId="0" applyFont="1" applyBorder="1" applyAlignment="1">
      <alignment/>
    </xf>
    <xf numFmtId="0" fontId="2" fillId="0" borderId="0" xfId="0" applyFont="1" applyFill="1" applyAlignment="1">
      <alignment horizontal="center" wrapText="1"/>
    </xf>
    <xf numFmtId="186" fontId="2" fillId="0" borderId="11" xfId="0" applyNumberFormat="1" applyFont="1" applyBorder="1" applyAlignment="1">
      <alignment/>
    </xf>
    <xf numFmtId="173" fontId="0" fillId="0" borderId="0" xfId="42" applyNumberFormat="1" applyFont="1" applyFill="1" applyAlignment="1">
      <alignment/>
    </xf>
    <xf numFmtId="41" fontId="2" fillId="0" borderId="0" xfId="0" applyNumberFormat="1" applyFont="1" applyFill="1" applyBorder="1" applyAlignment="1">
      <alignment horizontal="center"/>
    </xf>
    <xf numFmtId="0" fontId="1" fillId="0" borderId="0" xfId="0" applyFont="1" applyFill="1" applyAlignment="1">
      <alignment horizontal="center" wrapText="1"/>
    </xf>
    <xf numFmtId="41" fontId="2" fillId="0" borderId="15" xfId="0" applyNumberFormat="1" applyFont="1" applyFill="1" applyBorder="1" applyAlignment="1">
      <alignment horizontal="center"/>
    </xf>
    <xf numFmtId="174" fontId="2" fillId="0" borderId="15" xfId="0" applyNumberFormat="1" applyFont="1" applyFill="1" applyBorder="1" applyAlignment="1">
      <alignment horizontal="center"/>
    </xf>
    <xf numFmtId="174" fontId="2" fillId="0" borderId="0" xfId="0" applyNumberFormat="1" applyFont="1" applyFill="1" applyBorder="1" applyAlignment="1">
      <alignment horizontal="center"/>
    </xf>
    <xf numFmtId="0" fontId="1" fillId="0" borderId="0" xfId="0" applyFont="1" applyAlignment="1">
      <alignment horizontal="center" vertical="top" wrapText="1"/>
    </xf>
    <xf numFmtId="0" fontId="10" fillId="0" borderId="0" xfId="0" applyFont="1" applyAlignment="1">
      <alignment horizontal="justify" vertical="top" wrapText="1"/>
    </xf>
    <xf numFmtId="0" fontId="10" fillId="0" borderId="0" xfId="0" applyFont="1" applyAlignment="1">
      <alignment horizontal="center" vertical="top" wrapText="1"/>
    </xf>
    <xf numFmtId="0" fontId="2" fillId="0" borderId="0" xfId="0" applyFont="1" applyAlignment="1">
      <alignment horizontal="justify" vertical="top" wrapText="1"/>
    </xf>
    <xf numFmtId="3" fontId="2" fillId="0" borderId="0" xfId="0" applyNumberFormat="1" applyFont="1" applyAlignment="1">
      <alignment horizontal="center" vertical="top" wrapText="1"/>
    </xf>
    <xf numFmtId="0" fontId="2" fillId="0" borderId="0" xfId="0" applyFont="1" applyAlignment="1">
      <alignment vertical="top" wrapText="1"/>
    </xf>
    <xf numFmtId="41" fontId="2" fillId="0" borderId="0" xfId="42" applyNumberFormat="1" applyFont="1" applyFill="1" applyAlignment="1">
      <alignment/>
    </xf>
    <xf numFmtId="41" fontId="2" fillId="0" borderId="11" xfId="42" applyNumberFormat="1" applyFont="1" applyFill="1" applyBorder="1" applyAlignment="1">
      <alignment/>
    </xf>
    <xf numFmtId="41" fontId="1" fillId="0" borderId="0" xfId="42" applyNumberFormat="1" applyFont="1" applyFill="1" applyAlignment="1">
      <alignment/>
    </xf>
    <xf numFmtId="41" fontId="2" fillId="0" borderId="17" xfId="42" applyNumberFormat="1" applyFont="1" applyFill="1" applyBorder="1" applyAlignment="1">
      <alignment/>
    </xf>
    <xf numFmtId="41" fontId="11" fillId="0" borderId="0" xfId="0" applyNumberFormat="1" applyFont="1" applyFill="1" applyAlignment="1">
      <alignment horizontal="center"/>
    </xf>
    <xf numFmtId="0" fontId="1" fillId="0" borderId="0" xfId="0" applyFont="1" applyFill="1" applyAlignment="1">
      <alignment horizontal="center" vertical="top" wrapText="1"/>
    </xf>
    <xf numFmtId="37" fontId="2" fillId="0" borderId="0" xfId="0" applyNumberFormat="1" applyFont="1" applyFill="1" applyAlignment="1">
      <alignment horizontal="center"/>
    </xf>
    <xf numFmtId="37" fontId="2" fillId="0" borderId="0" xfId="0" applyNumberFormat="1" applyFont="1" applyAlignment="1">
      <alignment horizontal="center" vertical="top" wrapText="1"/>
    </xf>
    <xf numFmtId="37" fontId="2" fillId="0" borderId="0" xfId="42" applyNumberFormat="1" applyFont="1" applyAlignment="1" quotePrefix="1">
      <alignment horizontal="center" vertical="center"/>
    </xf>
    <xf numFmtId="0" fontId="11" fillId="0" borderId="0" xfId="0" applyFont="1" applyAlignment="1">
      <alignment horizontal="left"/>
    </xf>
    <xf numFmtId="37" fontId="2" fillId="0" borderId="0" xfId="0" applyNumberFormat="1" applyFont="1" applyAlignment="1">
      <alignment horizontal="center" vertical="center" wrapText="1"/>
    </xf>
    <xf numFmtId="0" fontId="0" fillId="0" borderId="0" xfId="57">
      <alignment/>
      <protection/>
    </xf>
    <xf numFmtId="0" fontId="2" fillId="0" borderId="0" xfId="57" applyFont="1">
      <alignment/>
      <protection/>
    </xf>
    <xf numFmtId="15" fontId="2" fillId="0" borderId="0" xfId="57" applyNumberFormat="1" applyFont="1">
      <alignment/>
      <protection/>
    </xf>
    <xf numFmtId="0" fontId="12" fillId="0" borderId="0" xfId="0" applyFont="1" applyAlignment="1">
      <alignment/>
    </xf>
    <xf numFmtId="41" fontId="7" fillId="0" borderId="0" xfId="0" applyNumberFormat="1" applyFont="1" applyFill="1" applyAlignment="1">
      <alignment/>
    </xf>
    <xf numFmtId="41" fontId="0" fillId="0" borderId="0" xfId="61" applyNumberFormat="1" applyFont="1" applyAlignment="1">
      <alignment/>
    </xf>
    <xf numFmtId="43" fontId="0" fillId="0" borderId="0" xfId="0" applyNumberFormat="1" applyFont="1" applyAlignment="1">
      <alignment/>
    </xf>
    <xf numFmtId="173" fontId="2" fillId="0" borderId="10" xfId="0" applyNumberFormat="1" applyFont="1" applyFill="1" applyBorder="1" applyAlignment="1">
      <alignment/>
    </xf>
    <xf numFmtId="0" fontId="2" fillId="0" borderId="0" xfId="0" applyFont="1" applyFill="1" applyAlignment="1">
      <alignment vertical="justify"/>
    </xf>
    <xf numFmtId="0" fontId="0" fillId="0" borderId="0" xfId="57" applyFont="1" applyFill="1">
      <alignment/>
      <protection/>
    </xf>
    <xf numFmtId="0" fontId="0" fillId="0" borderId="0" xfId="57" applyFill="1">
      <alignment/>
      <protection/>
    </xf>
    <xf numFmtId="37" fontId="2" fillId="0" borderId="0" xfId="0" applyNumberFormat="1" applyFont="1" applyFill="1" applyAlignment="1">
      <alignment/>
    </xf>
    <xf numFmtId="41" fontId="2" fillId="0" borderId="0" xfId="43" applyFont="1" applyAlignment="1">
      <alignment horizontal="center" vertical="top" wrapText="1"/>
    </xf>
    <xf numFmtId="0" fontId="2" fillId="0" borderId="11" xfId="0" applyFont="1" applyFill="1" applyBorder="1" applyAlignment="1">
      <alignment/>
    </xf>
    <xf numFmtId="0" fontId="2" fillId="0" borderId="0" xfId="58" applyFont="1" applyFill="1">
      <alignment/>
      <protection/>
    </xf>
    <xf numFmtId="0" fontId="1" fillId="0" borderId="0" xfId="58" applyFont="1" applyFill="1" applyBorder="1" applyAlignment="1">
      <alignment horizontal="right" wrapText="1"/>
      <protection/>
    </xf>
    <xf numFmtId="0" fontId="1" fillId="0" borderId="0" xfId="58" applyFont="1" applyFill="1" applyBorder="1" applyAlignment="1">
      <alignment horizontal="right"/>
      <protection/>
    </xf>
    <xf numFmtId="0" fontId="1" fillId="0" borderId="0" xfId="58" applyFont="1" applyFill="1" applyAlignment="1">
      <alignment horizontal="right" wrapText="1"/>
      <protection/>
    </xf>
    <xf numFmtId="0" fontId="1" fillId="0" borderId="0" xfId="0" applyFont="1" applyFill="1" applyAlignment="1">
      <alignment horizontal="right"/>
    </xf>
    <xf numFmtId="0" fontId="1" fillId="0" borderId="0" xfId="58" applyFont="1" applyFill="1">
      <alignment/>
      <protection/>
    </xf>
    <xf numFmtId="0" fontId="0" fillId="0" borderId="0" xfId="58" applyFont="1" applyFill="1">
      <alignment/>
      <protection/>
    </xf>
    <xf numFmtId="173" fontId="2" fillId="0" borderId="0" xfId="42" applyNumberFormat="1" applyFont="1" applyFill="1" applyAlignment="1">
      <alignment horizontal="center"/>
    </xf>
    <xf numFmtId="173" fontId="2" fillId="0" borderId="10" xfId="42" applyNumberFormat="1" applyFont="1" applyFill="1" applyBorder="1" applyAlignment="1">
      <alignment horizontal="center"/>
    </xf>
    <xf numFmtId="173" fontId="0" fillId="0" borderId="0" xfId="42" applyNumberFormat="1" applyFont="1" applyFill="1" applyAlignment="1">
      <alignment horizontal="center"/>
    </xf>
    <xf numFmtId="0" fontId="0" fillId="0" borderId="0" xfId="58" applyFont="1" applyFill="1">
      <alignment/>
      <protection/>
    </xf>
    <xf numFmtId="173" fontId="0" fillId="0" borderId="0" xfId="42" applyNumberFormat="1" applyFont="1" applyFill="1" applyAlignment="1">
      <alignment horizontal="center"/>
    </xf>
    <xf numFmtId="173" fontId="0" fillId="0" borderId="0" xfId="42" applyNumberFormat="1" applyFont="1" applyFill="1" applyAlignment="1">
      <alignment/>
    </xf>
    <xf numFmtId="0" fontId="6" fillId="0" borderId="0" xfId="0" applyFont="1" applyFill="1" applyAlignment="1">
      <alignment horizontal="right"/>
    </xf>
    <xf numFmtId="0" fontId="13" fillId="0" borderId="0" xfId="0" applyFont="1" applyFill="1" applyAlignment="1">
      <alignment horizontal="center"/>
    </xf>
    <xf numFmtId="0" fontId="2" fillId="0" borderId="0" xfId="0" applyFont="1" applyFill="1" applyBorder="1" applyAlignment="1">
      <alignment horizontal="right"/>
    </xf>
    <xf numFmtId="0" fontId="1" fillId="0" borderId="0" xfId="57" applyFont="1" applyFill="1">
      <alignment/>
      <protection/>
    </xf>
    <xf numFmtId="41" fontId="13" fillId="0" borderId="0" xfId="0" applyNumberFormat="1" applyFont="1" applyFill="1" applyBorder="1" applyAlignment="1">
      <alignment horizontal="left"/>
    </xf>
    <xf numFmtId="173" fontId="1" fillId="0" borderId="0" xfId="42" applyNumberFormat="1" applyFont="1" applyFill="1" applyAlignment="1" quotePrefix="1">
      <alignment horizontal="left"/>
    </xf>
    <xf numFmtId="173" fontId="1" fillId="0" borderId="0" xfId="42" applyNumberFormat="1" applyFont="1" applyFill="1" applyAlignment="1">
      <alignment horizontal="center" vertical="justify"/>
    </xf>
    <xf numFmtId="173" fontId="1" fillId="0" borderId="0" xfId="42" applyNumberFormat="1" applyFont="1" applyFill="1" applyAlignment="1">
      <alignment horizontal="center" vertical="center"/>
    </xf>
    <xf numFmtId="186" fontId="2" fillId="0" borderId="11" xfId="0" applyNumberFormat="1" applyFont="1" applyFill="1" applyBorder="1" applyAlignment="1">
      <alignment/>
    </xf>
    <xf numFmtId="41" fontId="2" fillId="0" borderId="0" xfId="0" applyNumberFormat="1" applyFont="1" applyFill="1" applyAlignment="1" quotePrefix="1">
      <alignment/>
    </xf>
    <xf numFmtId="41" fontId="2" fillId="0" borderId="19" xfId="0" applyNumberFormat="1" applyFont="1" applyFill="1" applyBorder="1" applyAlignment="1">
      <alignment/>
    </xf>
    <xf numFmtId="0" fontId="2" fillId="0" borderId="0" xfId="0" applyFont="1" applyFill="1" applyAlignment="1">
      <alignment wrapText="1"/>
    </xf>
    <xf numFmtId="43" fontId="2" fillId="0" borderId="15" xfId="42" applyFont="1" applyFill="1" applyBorder="1" applyAlignment="1">
      <alignment/>
    </xf>
    <xf numFmtId="0" fontId="1" fillId="0" borderId="0" xfId="42" applyNumberFormat="1" applyFont="1" applyFill="1" applyAlignment="1">
      <alignment horizontal="center" vertical="justify"/>
    </xf>
    <xf numFmtId="0" fontId="2" fillId="0" borderId="0" xfId="0" applyFont="1" applyFill="1" applyAlignment="1">
      <alignment vertical="distributed"/>
    </xf>
    <xf numFmtId="41" fontId="2" fillId="0" borderId="10" xfId="0" applyNumberFormat="1" applyFont="1" applyBorder="1" applyAlignment="1">
      <alignment/>
    </xf>
    <xf numFmtId="38" fontId="2" fillId="0" borderId="0" xfId="0" applyNumberFormat="1" applyFont="1" applyFill="1" applyBorder="1" applyAlignment="1">
      <alignment/>
    </xf>
    <xf numFmtId="0" fontId="2" fillId="0" borderId="0" xfId="0" applyFont="1" applyFill="1" applyAlignment="1">
      <alignment/>
    </xf>
    <xf numFmtId="41" fontId="13" fillId="0" borderId="15" xfId="0" applyNumberFormat="1" applyFont="1" applyFill="1" applyBorder="1" applyAlignment="1">
      <alignment horizontal="left"/>
    </xf>
    <xf numFmtId="0" fontId="2" fillId="0" borderId="0" xfId="0" applyFont="1" applyFill="1" applyAlignment="1">
      <alignment horizontal="right"/>
    </xf>
    <xf numFmtId="0" fontId="2" fillId="0" borderId="11" xfId="0" applyFont="1" applyFill="1" applyBorder="1" applyAlignment="1">
      <alignment horizontal="right"/>
    </xf>
    <xf numFmtId="0" fontId="2" fillId="0" borderId="14" xfId="0" applyFont="1" applyFill="1" applyBorder="1" applyAlignment="1">
      <alignment horizontal="right"/>
    </xf>
    <xf numFmtId="173" fontId="2" fillId="0" borderId="13" xfId="42" applyNumberFormat="1" applyFont="1" applyFill="1" applyBorder="1" applyAlignment="1">
      <alignment horizontal="right"/>
    </xf>
    <xf numFmtId="0" fontId="2" fillId="0" borderId="10" xfId="0" applyFont="1" applyFill="1" applyBorder="1" applyAlignment="1">
      <alignment horizontal="right"/>
    </xf>
    <xf numFmtId="0" fontId="1" fillId="0" borderId="0" xfId="0" applyFont="1" applyFill="1" applyAlignment="1">
      <alignment horizontal="center"/>
    </xf>
    <xf numFmtId="173" fontId="1" fillId="0" borderId="0" xfId="42" applyNumberFormat="1" applyFont="1" applyFill="1" applyAlignment="1" quotePrefix="1">
      <alignment horizontal="center"/>
    </xf>
    <xf numFmtId="0" fontId="2" fillId="0" borderId="0" xfId="0" applyFont="1" applyFill="1" applyAlignment="1">
      <alignment horizontal="justify"/>
    </xf>
    <xf numFmtId="0" fontId="2" fillId="0" borderId="0" xfId="0" applyFont="1" applyFill="1" applyAlignment="1">
      <alignment horizontal="left" wrapText="1"/>
    </xf>
    <xf numFmtId="0" fontId="1" fillId="0" borderId="0" xfId="0" applyFont="1" applyFill="1" applyAlignment="1">
      <alignment horizontal="left"/>
    </xf>
    <xf numFmtId="172" fontId="2" fillId="0" borderId="0" xfId="0" applyNumberFormat="1" applyFont="1" applyFill="1" applyAlignment="1">
      <alignment horizontal="righ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business seg."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52</xdr:row>
      <xdr:rowOff>228600</xdr:rowOff>
    </xdr:from>
    <xdr:to>
      <xdr:col>6</xdr:col>
      <xdr:colOff>676275</xdr:colOff>
      <xdr:row>52</xdr:row>
      <xdr:rowOff>228600</xdr:rowOff>
    </xdr:to>
    <xdr:sp>
      <xdr:nvSpPr>
        <xdr:cNvPr id="1" name="Text Box 2"/>
        <xdr:cNvSpPr txBox="1">
          <a:spLocks noChangeArrowheads="1"/>
        </xdr:cNvSpPr>
      </xdr:nvSpPr>
      <xdr:spPr>
        <a:xfrm>
          <a:off x="285750" y="9267825"/>
          <a:ext cx="548640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This is the First Interim Financial Statements on the consolidated results for the current financial quarter ended 30 June 2006 announced by the Company in compliance with the Bursa Malaysia Securities Berhad's ("Bursa Securities") requirement in conjunction with the admission of the Company to the MESDAQ Market of Bursa Securities.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une 2006No comparative figures are available as this is the first quarterly report to Bursa Malaysia Securities berhad.</a:t>
          </a:r>
        </a:p>
      </xdr:txBody>
    </xdr:sp>
    <xdr:clientData/>
  </xdr:twoCellAnchor>
  <xdr:twoCellAnchor>
    <xdr:from>
      <xdr:col>0</xdr:col>
      <xdr:colOff>9525</xdr:colOff>
      <xdr:row>49</xdr:row>
      <xdr:rowOff>19050</xdr:rowOff>
    </xdr:from>
    <xdr:to>
      <xdr:col>9</xdr:col>
      <xdr:colOff>0</xdr:colOff>
      <xdr:row>52</xdr:row>
      <xdr:rowOff>228600</xdr:rowOff>
    </xdr:to>
    <xdr:sp>
      <xdr:nvSpPr>
        <xdr:cNvPr id="2" name="Text Box 3"/>
        <xdr:cNvSpPr txBox="1">
          <a:spLocks noChangeArrowheads="1"/>
        </xdr:cNvSpPr>
      </xdr:nvSpPr>
      <xdr:spPr>
        <a:xfrm>
          <a:off x="9525" y="8572500"/>
          <a:ext cx="7115175" cy="695325"/>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rPr>
            <a:t>(The Condensed Consolidated Statement of Comprehensive Income should be read in conjunction with the Group's audited financial statements for the financial year ended 31 December 2012 and the accompanying explanatory notes attached to this report)</a:t>
          </a:r>
        </a:p>
      </xdr:txBody>
    </xdr:sp>
    <xdr:clientData/>
  </xdr:twoCellAnchor>
  <xdr:twoCellAnchor>
    <xdr:from>
      <xdr:col>0</xdr:col>
      <xdr:colOff>314325</xdr:colOff>
      <xdr:row>52</xdr:row>
      <xdr:rowOff>228600</xdr:rowOff>
    </xdr:from>
    <xdr:to>
      <xdr:col>6</xdr:col>
      <xdr:colOff>676275</xdr:colOff>
      <xdr:row>52</xdr:row>
      <xdr:rowOff>228600</xdr:rowOff>
    </xdr:to>
    <xdr:sp>
      <xdr:nvSpPr>
        <xdr:cNvPr id="3" name="Text Box 4"/>
        <xdr:cNvSpPr txBox="1">
          <a:spLocks noChangeArrowheads="1"/>
        </xdr:cNvSpPr>
      </xdr:nvSpPr>
      <xdr:spPr>
        <a:xfrm>
          <a:off x="314325" y="9267825"/>
          <a:ext cx="5457825"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rPr>
            <a:t>JHM was listed on the MESDAQ Market of Bursa Malaysia Securities Berhad ("Bursa Securities") on 13 July 2006 and the JHM Group was formed on 12 April 2006. As such, there are no comparative figures for the preceding year's corresponding period.</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57</xdr:row>
      <xdr:rowOff>0</xdr:rowOff>
    </xdr:from>
    <xdr:to>
      <xdr:col>5</xdr:col>
      <xdr:colOff>590550</xdr:colOff>
      <xdr:row>60</xdr:row>
      <xdr:rowOff>114300</xdr:rowOff>
    </xdr:to>
    <xdr:sp>
      <xdr:nvSpPr>
        <xdr:cNvPr id="1" name="Text Box 1"/>
        <xdr:cNvSpPr txBox="1">
          <a:spLocks noChangeArrowheads="1"/>
        </xdr:cNvSpPr>
      </xdr:nvSpPr>
      <xdr:spPr>
        <a:xfrm>
          <a:off x="19050" y="10858500"/>
          <a:ext cx="7896225" cy="685800"/>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Condensed Consolidated Statement of Financial Position should be read in conjunction with the Group's audited financial statements for the financial year ended 31 December 2012 and the accompanying explanatory notes attached to this report)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61</xdr:row>
      <xdr:rowOff>47625</xdr:rowOff>
    </xdr:from>
    <xdr:ext cx="76200" cy="200025"/>
    <xdr:sp fLocksText="0">
      <xdr:nvSpPr>
        <xdr:cNvPr id="1" name="Text Box 1"/>
        <xdr:cNvSpPr txBox="1">
          <a:spLocks noChangeArrowheads="1"/>
        </xdr:cNvSpPr>
      </xdr:nvSpPr>
      <xdr:spPr>
        <a:xfrm>
          <a:off x="4067175" y="10334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28575</xdr:colOff>
      <xdr:row>60</xdr:row>
      <xdr:rowOff>0</xdr:rowOff>
    </xdr:from>
    <xdr:to>
      <xdr:col>5</xdr:col>
      <xdr:colOff>0</xdr:colOff>
      <xdr:row>64</xdr:row>
      <xdr:rowOff>9525</xdr:rowOff>
    </xdr:to>
    <xdr:sp>
      <xdr:nvSpPr>
        <xdr:cNvPr id="2" name="Text Box 2"/>
        <xdr:cNvSpPr txBox="1">
          <a:spLocks noChangeArrowheads="1"/>
        </xdr:cNvSpPr>
      </xdr:nvSpPr>
      <xdr:spPr>
        <a:xfrm>
          <a:off x="28575" y="10125075"/>
          <a:ext cx="6486525" cy="6572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rPr>
            <a:t>(The  Condensed Consolidated Statement of Cash Flow should be read in conjunction with the Group's audited financial statements for the financial year ended 31 December 2012 and the accompanying explanatory notes attached to this report)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44</xdr:row>
      <xdr:rowOff>9525</xdr:rowOff>
    </xdr:from>
    <xdr:to>
      <xdr:col>5</xdr:col>
      <xdr:colOff>590550</xdr:colOff>
      <xdr:row>48</xdr:row>
      <xdr:rowOff>0</xdr:rowOff>
    </xdr:to>
    <xdr:sp>
      <xdr:nvSpPr>
        <xdr:cNvPr id="1" name="Text Box 5"/>
        <xdr:cNvSpPr txBox="1">
          <a:spLocks noChangeArrowheads="1"/>
        </xdr:cNvSpPr>
      </xdr:nvSpPr>
      <xdr:spPr>
        <a:xfrm>
          <a:off x="19050" y="7372350"/>
          <a:ext cx="6886575" cy="638175"/>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rPr>
            <a:t>(The Condensed Consolidated  Statement of Changes In Equity should be read in conjunction with the Group's audited financial statements for the financial year ended 31 December 2012 and the accompanying explanatory notes attached to this report)</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324</xdr:row>
      <xdr:rowOff>0</xdr:rowOff>
    </xdr:from>
    <xdr:to>
      <xdr:col>7</xdr:col>
      <xdr:colOff>314325</xdr:colOff>
      <xdr:row>324</xdr:row>
      <xdr:rowOff>0</xdr:rowOff>
    </xdr:to>
    <xdr:sp>
      <xdr:nvSpPr>
        <xdr:cNvPr id="1" name="Text Box 14"/>
        <xdr:cNvSpPr txBox="1">
          <a:spLocks noChangeArrowheads="1"/>
        </xdr:cNvSpPr>
      </xdr:nvSpPr>
      <xdr:spPr>
        <a:xfrm>
          <a:off x="314325" y="55845075"/>
          <a:ext cx="7181850"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The Group does not have any off balance sheet financial instruments as at the date of this report.</a:t>
          </a:r>
        </a:p>
      </xdr:txBody>
    </xdr:sp>
    <xdr:clientData/>
  </xdr:twoCellAnchor>
  <xdr:twoCellAnchor>
    <xdr:from>
      <xdr:col>1</xdr:col>
      <xdr:colOff>0</xdr:colOff>
      <xdr:row>324</xdr:row>
      <xdr:rowOff>0</xdr:rowOff>
    </xdr:from>
    <xdr:to>
      <xdr:col>7</xdr:col>
      <xdr:colOff>657225</xdr:colOff>
      <xdr:row>324</xdr:row>
      <xdr:rowOff>0</xdr:rowOff>
    </xdr:to>
    <xdr:sp>
      <xdr:nvSpPr>
        <xdr:cNvPr id="2" name="Text Box 15"/>
        <xdr:cNvSpPr txBox="1">
          <a:spLocks noChangeArrowheads="1"/>
        </xdr:cNvSpPr>
      </xdr:nvSpPr>
      <xdr:spPr>
        <a:xfrm>
          <a:off x="304800" y="55845075"/>
          <a:ext cx="7534275"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On 31 July 2006, Coraza Systems Malaysia Sdn. Bhd (the "Plaintiff") has filed a claim against Morrissey Technology Sdn Bhd (the "Defendant") a wholly-owned subsidiary company of JHM Consolidation Berhad for a sum of RM 45,000.00 together with general damages to be assessed by the Court, interest, costs of the action and other relief which the Court deems fit for the alleged non-performance of a purchase order ("PO") no CM05000677 to manufacture goods.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Company through its acting lawyers had appeared in Court on 30 April 2008 and the case has been fixed for trial on 24 September 2008 by the Court.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Apart from the said litigation, the Group does not have any other litigation as at the date of this report.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19050</xdr:colOff>
      <xdr:row>156</xdr:row>
      <xdr:rowOff>0</xdr:rowOff>
    </xdr:from>
    <xdr:to>
      <xdr:col>9</xdr:col>
      <xdr:colOff>514350</xdr:colOff>
      <xdr:row>156</xdr:row>
      <xdr:rowOff>0</xdr:rowOff>
    </xdr:to>
    <xdr:sp fLocksText="0">
      <xdr:nvSpPr>
        <xdr:cNvPr id="3" name="Text Box 19"/>
        <xdr:cNvSpPr txBox="1">
          <a:spLocks noChangeArrowheads="1"/>
        </xdr:cNvSpPr>
      </xdr:nvSpPr>
      <xdr:spPr>
        <a:xfrm>
          <a:off x="323850" y="26746200"/>
          <a:ext cx="87630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190</xdr:row>
      <xdr:rowOff>152400</xdr:rowOff>
    </xdr:from>
    <xdr:to>
      <xdr:col>7</xdr:col>
      <xdr:colOff>619125</xdr:colOff>
      <xdr:row>197</xdr:row>
      <xdr:rowOff>0</xdr:rowOff>
    </xdr:to>
    <xdr:sp>
      <xdr:nvSpPr>
        <xdr:cNvPr id="4" name="Text Box 24"/>
        <xdr:cNvSpPr txBox="1">
          <a:spLocks noChangeArrowheads="1"/>
        </xdr:cNvSpPr>
      </xdr:nvSpPr>
      <xdr:spPr>
        <a:xfrm>
          <a:off x="304800" y="32842200"/>
          <a:ext cx="7496175" cy="981075"/>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The Group revenue for the current quarter increased by RM3.72 million or 22.00% to RM20.64 million as compared to the previous quarter's revenue of RM16.92 million. The Group recorded a profit before taxation of RM1.31 million as compared to a profit before taxation of RM0.59 million in the immediate preceding quarter.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higher profit before taxation recorded was in line with the increase in the revenue of LED Application and Customisation products and a better profit margin generated  from the Other Electronic Components in the quarter under review.</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0</xdr:colOff>
      <xdr:row>235</xdr:row>
      <xdr:rowOff>19050</xdr:rowOff>
    </xdr:from>
    <xdr:to>
      <xdr:col>7</xdr:col>
      <xdr:colOff>609600</xdr:colOff>
      <xdr:row>237</xdr:row>
      <xdr:rowOff>161925</xdr:rowOff>
    </xdr:to>
    <xdr:sp>
      <xdr:nvSpPr>
        <xdr:cNvPr id="5" name="Text Box 26"/>
        <xdr:cNvSpPr txBox="1">
          <a:spLocks noChangeArrowheads="1"/>
        </xdr:cNvSpPr>
      </xdr:nvSpPr>
      <xdr:spPr>
        <a:xfrm>
          <a:off x="304800" y="40176450"/>
          <a:ext cx="7486650" cy="466725"/>
        </a:xfrm>
        <a:prstGeom prst="rect">
          <a:avLst/>
        </a:prstGeom>
        <a:no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There were no corporate proposals announced but not completed as at the date of this announcement.</a:t>
          </a:r>
          <a:r>
            <a:rPr lang="en-US" cap="none" sz="1000" b="1" i="0" u="none" baseline="0">
              <a:solidFill>
                <a:srgbClr val="000000"/>
              </a:solidFill>
              <a:latin typeface="Times New Roman"/>
              <a:ea typeface="Times New Roman"/>
              <a:cs typeface="Times New Roman"/>
            </a:rPr>
            <a:t>
</a:t>
          </a:r>
          <a:r>
            <a:rPr lang="en-US" cap="none" sz="1000" b="1"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a:t>
          </a:r>
        </a:p>
      </xdr:txBody>
    </xdr:sp>
    <xdr:clientData/>
  </xdr:twoCellAnchor>
  <xdr:twoCellAnchor>
    <xdr:from>
      <xdr:col>1</xdr:col>
      <xdr:colOff>28575</xdr:colOff>
      <xdr:row>81</xdr:row>
      <xdr:rowOff>142875</xdr:rowOff>
    </xdr:from>
    <xdr:to>
      <xdr:col>6</xdr:col>
      <xdr:colOff>809625</xdr:colOff>
      <xdr:row>83</xdr:row>
      <xdr:rowOff>133350</xdr:rowOff>
    </xdr:to>
    <xdr:sp>
      <xdr:nvSpPr>
        <xdr:cNvPr id="6" name="Text Box 43"/>
        <xdr:cNvSpPr txBox="1">
          <a:spLocks noChangeArrowheads="1"/>
        </xdr:cNvSpPr>
      </xdr:nvSpPr>
      <xdr:spPr>
        <a:xfrm>
          <a:off x="333375" y="13354050"/>
          <a:ext cx="6810375" cy="314325"/>
        </a:xfrm>
        <a:prstGeom prst="rect">
          <a:avLst/>
        </a:prstGeom>
        <a:noFill/>
        <a:ln w="1"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No dividend has been paid in respect of the current quarter under review.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2</xdr:col>
      <xdr:colOff>85725</xdr:colOff>
      <xdr:row>324</xdr:row>
      <xdr:rowOff>0</xdr:rowOff>
    </xdr:from>
    <xdr:to>
      <xdr:col>3</xdr:col>
      <xdr:colOff>314325</xdr:colOff>
      <xdr:row>324</xdr:row>
      <xdr:rowOff>0</xdr:rowOff>
    </xdr:to>
    <xdr:sp>
      <xdr:nvSpPr>
        <xdr:cNvPr id="7" name="Straight Arrow Connector 3"/>
        <xdr:cNvSpPr>
          <a:spLocks/>
        </xdr:cNvSpPr>
      </xdr:nvSpPr>
      <xdr:spPr>
        <a:xfrm>
          <a:off x="2981325" y="55845075"/>
          <a:ext cx="102870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962025</xdr:colOff>
      <xdr:row>324</xdr:row>
      <xdr:rowOff>0</xdr:rowOff>
    </xdr:from>
    <xdr:to>
      <xdr:col>5</xdr:col>
      <xdr:colOff>114300</xdr:colOff>
      <xdr:row>324</xdr:row>
      <xdr:rowOff>0</xdr:rowOff>
    </xdr:to>
    <xdr:sp>
      <xdr:nvSpPr>
        <xdr:cNvPr id="8" name="Straight Arrow Connector 4"/>
        <xdr:cNvSpPr>
          <a:spLocks/>
        </xdr:cNvSpPr>
      </xdr:nvSpPr>
      <xdr:spPr>
        <a:xfrm flipV="1">
          <a:off x="4657725" y="55845075"/>
          <a:ext cx="962025"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85725</xdr:colOff>
      <xdr:row>324</xdr:row>
      <xdr:rowOff>0</xdr:rowOff>
    </xdr:from>
    <xdr:to>
      <xdr:col>3</xdr:col>
      <xdr:colOff>314325</xdr:colOff>
      <xdr:row>324</xdr:row>
      <xdr:rowOff>0</xdr:rowOff>
    </xdr:to>
    <xdr:sp>
      <xdr:nvSpPr>
        <xdr:cNvPr id="9" name="Straight Arrow Connector 1"/>
        <xdr:cNvSpPr>
          <a:spLocks/>
        </xdr:cNvSpPr>
      </xdr:nvSpPr>
      <xdr:spPr>
        <a:xfrm flipV="1">
          <a:off x="2981325" y="55845075"/>
          <a:ext cx="1028700" cy="0"/>
        </a:xfrm>
        <a:prstGeom prst="straightConnector1">
          <a:avLst/>
        </a:prstGeom>
        <a:no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981075</xdr:colOff>
      <xdr:row>324</xdr:row>
      <xdr:rowOff>0</xdr:rowOff>
    </xdr:from>
    <xdr:to>
      <xdr:col>5</xdr:col>
      <xdr:colOff>133350</xdr:colOff>
      <xdr:row>324</xdr:row>
      <xdr:rowOff>0</xdr:rowOff>
    </xdr:to>
    <xdr:sp>
      <xdr:nvSpPr>
        <xdr:cNvPr id="10" name="Straight Arrow Connector 2"/>
        <xdr:cNvSpPr>
          <a:spLocks/>
        </xdr:cNvSpPr>
      </xdr:nvSpPr>
      <xdr:spPr>
        <a:xfrm>
          <a:off x="4676775" y="55845075"/>
          <a:ext cx="962025" cy="0"/>
        </a:xfrm>
        <a:prstGeom prst="straightConnector1">
          <a:avLst/>
        </a:prstGeom>
        <a:no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85725</xdr:colOff>
      <xdr:row>324</xdr:row>
      <xdr:rowOff>0</xdr:rowOff>
    </xdr:from>
    <xdr:to>
      <xdr:col>3</xdr:col>
      <xdr:colOff>314325</xdr:colOff>
      <xdr:row>324</xdr:row>
      <xdr:rowOff>0</xdr:rowOff>
    </xdr:to>
    <xdr:sp>
      <xdr:nvSpPr>
        <xdr:cNvPr id="11" name="Rectangle 5"/>
        <xdr:cNvSpPr>
          <a:spLocks/>
        </xdr:cNvSpPr>
      </xdr:nvSpPr>
      <xdr:spPr>
        <a:xfrm>
          <a:off x="2981325" y="55845075"/>
          <a:ext cx="10287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942975</xdr:colOff>
      <xdr:row>324</xdr:row>
      <xdr:rowOff>0</xdr:rowOff>
    </xdr:from>
    <xdr:to>
      <xdr:col>5</xdr:col>
      <xdr:colOff>133350</xdr:colOff>
      <xdr:row>324</xdr:row>
      <xdr:rowOff>0</xdr:rowOff>
    </xdr:to>
    <xdr:sp>
      <xdr:nvSpPr>
        <xdr:cNvPr id="12" name="Rectangle 6"/>
        <xdr:cNvSpPr>
          <a:spLocks/>
        </xdr:cNvSpPr>
      </xdr:nvSpPr>
      <xdr:spPr>
        <a:xfrm>
          <a:off x="4638675" y="55845075"/>
          <a:ext cx="1000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10</xdr:row>
      <xdr:rowOff>38100</xdr:rowOff>
    </xdr:from>
    <xdr:to>
      <xdr:col>7</xdr:col>
      <xdr:colOff>619125</xdr:colOff>
      <xdr:row>51</xdr:row>
      <xdr:rowOff>114300</xdr:rowOff>
    </xdr:to>
    <xdr:sp>
      <xdr:nvSpPr>
        <xdr:cNvPr id="13" name="Text Box 24"/>
        <xdr:cNvSpPr txBox="1">
          <a:spLocks noChangeArrowheads="1"/>
        </xdr:cNvSpPr>
      </xdr:nvSpPr>
      <xdr:spPr>
        <a:xfrm>
          <a:off x="304800" y="1752600"/>
          <a:ext cx="7496175" cy="6715125"/>
        </a:xfrm>
        <a:prstGeom prst="rect">
          <a:avLst/>
        </a:prstGeom>
        <a:solidFill>
          <a:srgbClr val="FFFFFF"/>
        </a:solidFill>
        <a:ln w="1" cmpd="sng">
          <a:noFill/>
        </a:ln>
      </xdr:spPr>
      <xdr:txBody>
        <a:bodyPr vertOverflow="clip" wrap="square" lIns="27432" tIns="22860" rIns="27432" bIns="0"/>
        <a:p>
          <a:pPr algn="l">
            <a:defRPr/>
          </a:pPr>
          <a:r>
            <a:rPr lang="en-US" cap="none" sz="1000" b="0" i="0" u="none" baseline="0">
              <a:solidFill>
                <a:srgbClr val="000000"/>
              </a:solidFill>
              <a:latin typeface="Times New Roman"/>
              <a:ea typeface="Times New Roman"/>
              <a:cs typeface="Times New Roman"/>
            </a:rPr>
            <a:t>The condensed consolidated interim financial statements (“Report”) have been prepared in accordance with Malaysian Financial Reporting Standards (“MFRS”) 134: Interim Financial Reporting and paragraph 9.22 of the Listing Requirements of Bursa Malaysia Securities Berhad. This Report also complies with IAS 34: Interim Financial Reporting issued by the International Accounting Standards Board (“IASB”).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This condensed report should be read in conjunction with the audited financial statements for the financial year ended 31 December 2012. The explanatory notes attached to this Report provide an explanation of events and transactions that are significant to an understanding of the changes in the financial position and performance of the Group since the financial year ended 31 December 2012.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accounting policies adopted for this Report are consistent with those of the last audited  financial statements for the financial year ended 31 December 2012, except for the adoption of the following:  </a:t>
          </a:r>
          <a:r>
            <a:rPr lang="en-US" cap="none" sz="1000" b="0" i="0" u="none" baseline="0">
              <a:solidFill>
                <a:srgbClr val="000000"/>
              </a:solidFill>
              <a:latin typeface="Times New Roman"/>
              <a:ea typeface="Times New Roman"/>
              <a:cs typeface="Times New Roman"/>
            </a:rPr>
            <a:t>
</a:t>
          </a:r>
          <a:r>
            <a:rPr lang="en-US" cap="none" sz="1000" b="1" i="0" u="none" baseline="0">
              <a:solidFill>
                <a:srgbClr val="000000"/>
              </a:solidFill>
              <a:latin typeface="Times New Roman"/>
              <a:ea typeface="Times New Roman"/>
              <a:cs typeface="Times New Roman"/>
            </a:rPr>
            <a:t>
</a:t>
          </a:r>
          <a:r>
            <a:rPr lang="en-US" cap="none" sz="1000" b="1" i="0" u="none" baseline="0">
              <a:solidFill>
                <a:srgbClr val="000000"/>
              </a:solidFill>
              <a:latin typeface="Times New Roman"/>
              <a:ea typeface="Times New Roman"/>
              <a:cs typeface="Times New Roman"/>
            </a:rPr>
            <a:t>MFRSs, Amendments/Improvements to MFRSs and IC Interpretation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MFRS 10 Consolidated Financial Statements 
</a:t>
          </a:r>
          <a:r>
            <a:rPr lang="en-US" cap="none" sz="1000" b="0" i="0" u="none" baseline="0">
              <a:solidFill>
                <a:srgbClr val="000000"/>
              </a:solidFill>
              <a:latin typeface="Times New Roman"/>
              <a:ea typeface="Times New Roman"/>
              <a:cs typeface="Times New Roman"/>
            </a:rPr>
            <a:t>MFRS 11 Joint Arrangements 
</a:t>
          </a:r>
          <a:r>
            <a:rPr lang="en-US" cap="none" sz="1000" b="0" i="0" u="none" baseline="0">
              <a:solidFill>
                <a:srgbClr val="000000"/>
              </a:solidFill>
              <a:latin typeface="Times New Roman"/>
              <a:ea typeface="Times New Roman"/>
              <a:cs typeface="Times New Roman"/>
            </a:rPr>
            <a:t>MFRS 12 Disclosure of Interests in Other Entities 
</a:t>
          </a:r>
          <a:r>
            <a:rPr lang="en-US" cap="none" sz="1000" b="0" i="0" u="none" baseline="0">
              <a:solidFill>
                <a:srgbClr val="000000"/>
              </a:solidFill>
              <a:latin typeface="Times New Roman"/>
              <a:ea typeface="Times New Roman"/>
              <a:cs typeface="Times New Roman"/>
            </a:rPr>
            <a:t>MFRS 13 Fair Value Measurement 
</a:t>
          </a:r>
          <a:r>
            <a:rPr lang="en-US" cap="none" sz="1000" b="0" i="0" u="none" baseline="0">
              <a:solidFill>
                <a:srgbClr val="000000"/>
              </a:solidFill>
              <a:latin typeface="Times New Roman"/>
              <a:ea typeface="Times New Roman"/>
              <a:cs typeface="Times New Roman"/>
            </a:rPr>
            <a:t>MFRS 101 Presentation of Financial Statements - Presentation of Items of Other Comprehensive Income 
</a:t>
          </a:r>
          <a:r>
            <a:rPr lang="en-US" cap="none" sz="1000" b="0" i="0" u="none" baseline="0">
              <a:solidFill>
                <a:srgbClr val="000000"/>
              </a:solidFill>
              <a:latin typeface="Times New Roman"/>
              <a:ea typeface="Times New Roman"/>
              <a:cs typeface="Times New Roman"/>
            </a:rPr>
            <a:t>MFRS 119 Employee Benefits (International Accounting Standard (“IAS”) 19 as amended by International Accounting Standards Board        (“IASB”) in June 2011)
</a:t>
          </a:r>
          <a:r>
            <a:rPr lang="en-US" cap="none" sz="1000" b="0" i="0" u="none" baseline="0">
              <a:solidFill>
                <a:srgbClr val="000000"/>
              </a:solidFill>
              <a:latin typeface="Times New Roman"/>
              <a:ea typeface="Times New Roman"/>
              <a:cs typeface="Times New Roman"/>
            </a:rPr>
            <a:t>MFRS 127 Separate Financial Statements (IAS 27 as amended by IASB in May 2011) 
</a:t>
          </a:r>
          <a:r>
            <a:rPr lang="en-US" cap="none" sz="1000" b="0" i="0" u="none" baseline="0">
              <a:solidFill>
                <a:srgbClr val="000000"/>
              </a:solidFill>
              <a:latin typeface="Times New Roman"/>
              <a:ea typeface="Times New Roman"/>
              <a:cs typeface="Times New Roman"/>
            </a:rPr>
            <a:t>MFRS 128 Investments in Associates and Joint Ventures (IAS 28 as amended by IASB in May 2011)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Amendments to MFRS 1 First-time Adoption of Malaysian Financial Reporting Standards - Government Loans 
</a:t>
          </a:r>
          <a:r>
            <a:rPr lang="en-US" cap="none" sz="1000" b="0" i="0" u="none" baseline="0">
              <a:solidFill>
                <a:srgbClr val="000000"/>
              </a:solidFill>
              <a:latin typeface="Times New Roman"/>
              <a:ea typeface="Times New Roman"/>
              <a:cs typeface="Times New Roman"/>
            </a:rPr>
            <a:t>Amendments to MFRS 7 Financial Instruments: Disclosures - Offsetting Financial Assets and Financial Liabilities 
</a:t>
          </a:r>
          <a:r>
            <a:rPr lang="en-US" cap="none" sz="1000" b="0" i="0" u="none" baseline="0">
              <a:solidFill>
                <a:srgbClr val="000000"/>
              </a:solidFill>
              <a:latin typeface="Times New Roman"/>
              <a:ea typeface="Times New Roman"/>
              <a:cs typeface="Times New Roman"/>
            </a:rPr>
            <a:t>Amendments to MFRS 10, 11 and 12 Consolidated Financial Statements, Joint Arrangements and Disclosure of Interests in Other Entities: Transition Guidance 
</a:t>
          </a:r>
          <a:r>
            <a:rPr lang="en-US" cap="none" sz="1000" b="0" i="0" u="none" baseline="0">
              <a:solidFill>
                <a:srgbClr val="000000"/>
              </a:solidFill>
              <a:latin typeface="Times New Roman"/>
              <a:ea typeface="Times New Roman"/>
              <a:cs typeface="Times New Roman"/>
            </a:rPr>
            <a:t>Amendments to MFRS 101 Presentation of Financial Statements - Presentation of Items of Other Comprehensive Income
</a:t>
          </a:r>
          <a:r>
            <a:rPr lang="en-US" cap="none" sz="1000" b="0" i="0" u="none" baseline="0">
              <a:solidFill>
                <a:srgbClr val="000000"/>
              </a:solidFill>
              <a:latin typeface="Times New Roman"/>
              <a:ea typeface="Times New Roman"/>
              <a:cs typeface="Times New Roman"/>
            </a:rPr>
            <a:t>Annual Improvements 2009 - 2011 Cycle issued in July 2012 
</a:t>
          </a:r>
          <a:r>
            <a:rPr lang="en-US" cap="none" sz="1000" b="0" i="0" u="none" baseline="0">
              <a:solidFill>
                <a:srgbClr val="000000"/>
              </a:solidFill>
              <a:latin typeface="Times New Roman"/>
              <a:ea typeface="Times New Roman"/>
              <a:cs typeface="Times New Roman"/>
            </a:rPr>
            <a:t>IC Int 20 Stripping Costs in the Production of A Surface Mine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adoption of the above pronouncements did not have any material impact on the financial statements of the Group.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At the date of authorisation of this Report, the following MFRSs and Amendments to MFRSs were issued but not yet effective and have not been applied by the Group: 
</a:t>
          </a:r>
          <a:r>
            <a:rPr lang="en-US" cap="none" sz="1000" b="0" i="0" u="none" baseline="0">
              <a:solidFill>
                <a:srgbClr val="000000"/>
              </a:solidFill>
              <a:latin typeface="Times New Roman"/>
              <a:ea typeface="Times New Roman"/>
              <a:cs typeface="Times New Roman"/>
            </a:rPr>
            <a:t>
</a:t>
          </a:r>
          <a:r>
            <a:rPr lang="en-US" cap="none" sz="1000" b="1" i="0" u="none" baseline="0">
              <a:solidFill>
                <a:srgbClr val="000000"/>
              </a:solidFill>
              <a:latin typeface="Times New Roman"/>
              <a:ea typeface="Times New Roman"/>
              <a:cs typeface="Times New Roman"/>
            </a:rPr>
            <a:t>MFRSs and Amendments to MFRSs                                                                                                                                            Effective date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Amendments to MFRS 10,12 and 127 Consolidated Financial Statements, Disclosure of Interests in 
</a:t>
          </a:r>
          <a:r>
            <a:rPr lang="en-US" cap="none" sz="1000" b="0" i="0" u="none" baseline="0">
              <a:solidFill>
                <a:srgbClr val="000000"/>
              </a:solidFill>
              <a:latin typeface="Times New Roman"/>
              <a:ea typeface="Times New Roman"/>
              <a:cs typeface="Times New Roman"/>
            </a:rPr>
            <a:t>Other</a:t>
          </a:r>
          <a:r>
            <a:rPr lang="en-US" cap="none" sz="1000" b="0" i="0" u="none" baseline="0">
              <a:solidFill>
                <a:srgbClr val="000000"/>
              </a:solidFill>
              <a:latin typeface="Times New Roman"/>
              <a:ea typeface="Times New Roman"/>
              <a:cs typeface="Times New Roman"/>
            </a:rPr>
            <a:t> Entities and Separate </a:t>
          </a:r>
          <a:r>
            <a:rPr lang="en-US" cap="none" sz="1000" b="0" i="0" u="none" baseline="0">
              <a:solidFill>
                <a:srgbClr val="000000"/>
              </a:solidFill>
              <a:latin typeface="Times New Roman"/>
              <a:ea typeface="Times New Roman"/>
              <a:cs typeface="Times New Roman"/>
            </a:rPr>
            <a:t>Financial Statements : Investment Entities                                                                                                                              1 January 2014
</a:t>
          </a:r>
          <a:r>
            <a:rPr lang="en-US" cap="none" sz="1000" b="0" i="0" u="none" baseline="0">
              <a:solidFill>
                <a:srgbClr val="000000"/>
              </a:solidFill>
              <a:latin typeface="Times New Roman"/>
              <a:ea typeface="Times New Roman"/>
              <a:cs typeface="Times New Roman"/>
            </a:rPr>
            <a:t>Amendments to MFRS 132 Financial Instruments: Presentation – Offsetting Financial Assets and  Financial Liabilities                                                                                                             1 January 2014
</a:t>
          </a:r>
          <a:r>
            <a:rPr lang="en-US" cap="none" sz="1000" b="0" i="0" u="none" baseline="0">
              <a:solidFill>
                <a:srgbClr val="000000"/>
              </a:solidFill>
              <a:latin typeface="Times New Roman"/>
              <a:ea typeface="Times New Roman"/>
              <a:cs typeface="Times New Roman"/>
            </a:rPr>
            <a:t>MFRS 7 Financial Instruments: Disclosures - Mandatory Date of MFRS 9 and Transition Disclosures                           1 January 2015
</a:t>
          </a:r>
          <a:r>
            <a:rPr lang="en-US" cap="none" sz="1000" b="0" i="0" u="none" baseline="0">
              <a:solidFill>
                <a:srgbClr val="000000"/>
              </a:solidFill>
              <a:latin typeface="Times New Roman"/>
              <a:ea typeface="Times New Roman"/>
              <a:cs typeface="Times New Roman"/>
            </a:rPr>
            <a:t>MFRS 9 Financial Instruments (IFRS 9 issued by IASB in November 2009 and October 2010)                                             1 January 2015
</a:t>
          </a:r>
          <a:r>
            <a:rPr lang="en-US" cap="none" sz="1100" b="0" i="0" u="none" baseline="0">
              <a:solidFill>
                <a:srgbClr val="000000"/>
              </a:solidFill>
              <a:latin typeface="Calibri"/>
              <a:ea typeface="Calibri"/>
              <a:cs typeface="Calibri"/>
            </a:rPr>
            <a:t> 
</a:t>
          </a:r>
        </a:p>
      </xdr:txBody>
    </xdr:sp>
    <xdr:clientData/>
  </xdr:twoCellAnchor>
  <xdr:twoCellAnchor>
    <xdr:from>
      <xdr:col>1</xdr:col>
      <xdr:colOff>0</xdr:colOff>
      <xdr:row>201</xdr:row>
      <xdr:rowOff>9525</xdr:rowOff>
    </xdr:from>
    <xdr:to>
      <xdr:col>7</xdr:col>
      <xdr:colOff>619125</xdr:colOff>
      <xdr:row>203</xdr:row>
      <xdr:rowOff>19050</xdr:rowOff>
    </xdr:to>
    <xdr:sp>
      <xdr:nvSpPr>
        <xdr:cNvPr id="14" name="Text Box 24"/>
        <xdr:cNvSpPr txBox="1">
          <a:spLocks noChangeArrowheads="1"/>
        </xdr:cNvSpPr>
      </xdr:nvSpPr>
      <xdr:spPr>
        <a:xfrm>
          <a:off x="304800" y="34480500"/>
          <a:ext cx="7496175" cy="333375"/>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Despite the challenging business environment, the Board of Directors remains cautiously optimistic on the prospects of the Group for the  next financial year.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0</xdr:colOff>
      <xdr:row>167</xdr:row>
      <xdr:rowOff>161925</xdr:rowOff>
    </xdr:from>
    <xdr:to>
      <xdr:col>7</xdr:col>
      <xdr:colOff>619125</xdr:colOff>
      <xdr:row>180</xdr:row>
      <xdr:rowOff>47625</xdr:rowOff>
    </xdr:to>
    <xdr:sp>
      <xdr:nvSpPr>
        <xdr:cNvPr id="15" name="Text Box 24"/>
        <xdr:cNvSpPr txBox="1">
          <a:spLocks noChangeArrowheads="1"/>
        </xdr:cNvSpPr>
      </xdr:nvSpPr>
      <xdr:spPr>
        <a:xfrm>
          <a:off x="304800" y="28803600"/>
          <a:ext cx="7496175" cy="1990725"/>
        </a:xfrm>
        <a:prstGeom prst="rect">
          <a:avLst/>
        </a:prstGeom>
        <a:solidFill>
          <a:srgbClr val="FFFFFF"/>
        </a:solidFill>
        <a:ln w="1" cmpd="sng">
          <a:noFill/>
        </a:ln>
      </xdr:spPr>
      <xdr:txBody>
        <a:bodyPr vertOverflow="clip" wrap="square" lIns="27432" tIns="22860" rIns="27432" bIns="0"/>
        <a:p>
          <a:pPr algn="l">
            <a:defRPr/>
          </a:pPr>
          <a:r>
            <a:rPr lang="en-US" cap="none" sz="1100" b="0" i="0" u="none" baseline="0">
              <a:solidFill>
                <a:srgbClr val="000000"/>
              </a:solidFill>
              <a:latin typeface="Times New Roman"/>
              <a:ea typeface="Times New Roman"/>
              <a:cs typeface="Times New Roman"/>
            </a:rPr>
            <a:t>The Group revenue has increased by RM6.11 million or 9.64% to RM69.43 million as compared to the  preceding year's corresponding period revenue of RM63.33 million. The revenue for the current quarter has increased by RM4.61 million or 28.77% from RM16.03 million to RM20.64 million. 
</a:t>
          </a:r>
          <a:r>
            <a:rPr lang="en-US" cap="none" sz="10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Revenue from LED Application and Customisation was the Group's major revenue contributor which contributed approximately 76.80% of the total revenue for the period ended 31 December 2013. This showed an improvement of 16.43% in the revenue as compared to the preceding year's corresponding period.
</a:t>
          </a:r>
          <a:r>
            <a:rPr lang="en-US" cap="none" sz="10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The Group registered a higher profit before taxation of RM3.00 million for the current quarter ended 31 December 2013 as compared to a profit before taxation of RM2.78 million in the preceding year's period. This represented an increased of 7.92% in profit before taxation as compared to preceding year's corresponding period.</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0.0.0.1\fastrack\Documents%20and%20Settings\KHLim\My%20Documents\Qtrly%20report\Quarterly%20report%2030.6.06(fin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sol BS "/>
      <sheetName val="Consol IS"/>
      <sheetName val="Consol Equity"/>
      <sheetName val="CashFlow"/>
      <sheetName val="Notes"/>
    </sheetNames>
    <sheetDataSet>
      <sheetData sheetId="0">
        <row r="2">
          <cell r="A2" t="str">
            <v>Company No. 686148-A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L54"/>
  <sheetViews>
    <sheetView view="pageBreakPreview" zoomScale="90" zoomScaleSheetLayoutView="90" zoomScalePageLayoutView="0" workbookViewId="0" topLeftCell="A1">
      <selection activeCell="A13" sqref="A13"/>
    </sheetView>
  </sheetViews>
  <sheetFormatPr defaultColWidth="9.140625" defaultRowHeight="12.75"/>
  <cols>
    <col min="1" max="1" width="35.7109375" style="13" customWidth="1"/>
    <col min="2" max="2" width="9.7109375" style="13" customWidth="1"/>
    <col min="3" max="3" width="13.57421875" style="13" customWidth="1"/>
    <col min="4" max="4" width="2.00390625" style="13" customWidth="1"/>
    <col min="5" max="5" width="13.7109375" style="13" customWidth="1"/>
    <col min="6" max="6" width="1.7109375" style="13" customWidth="1"/>
    <col min="7" max="7" width="13.8515625" style="13" customWidth="1"/>
    <col min="8" max="8" width="1.7109375" style="13" customWidth="1"/>
    <col min="9" max="9" width="14.8515625" style="13" customWidth="1"/>
    <col min="10" max="16384" width="9.140625" style="13" customWidth="1"/>
  </cols>
  <sheetData>
    <row r="1" spans="1:2" s="22" customFormat="1" ht="15.75">
      <c r="A1" s="46" t="s">
        <v>0</v>
      </c>
      <c r="B1" s="46"/>
    </row>
    <row r="2" spans="1:2" s="22" customFormat="1" ht="13.5" customHeight="1">
      <c r="A2" s="34" t="s">
        <v>58</v>
      </c>
      <c r="B2" s="34"/>
    </row>
    <row r="3" spans="1:2" s="23" customFormat="1" ht="12.75">
      <c r="A3" s="14"/>
      <c r="B3" s="14"/>
    </row>
    <row r="4" spans="1:2" s="22" customFormat="1" ht="12.75">
      <c r="A4" s="2" t="s">
        <v>126</v>
      </c>
      <c r="B4" s="2"/>
    </row>
    <row r="5" spans="1:2" s="22" customFormat="1" ht="12.75">
      <c r="A5" s="2" t="s">
        <v>223</v>
      </c>
      <c r="B5" s="2"/>
    </row>
    <row r="6" spans="1:3" s="22" customFormat="1" ht="13.5" customHeight="1">
      <c r="A6" s="2" t="s">
        <v>6</v>
      </c>
      <c r="B6" s="2"/>
      <c r="C6" s="17"/>
    </row>
    <row r="7" spans="1:3" s="22" customFormat="1" ht="13.5" customHeight="1">
      <c r="A7" s="2"/>
      <c r="B7" s="2"/>
      <c r="C7" s="17"/>
    </row>
    <row r="8" spans="1:9" s="22" customFormat="1" ht="13.5" customHeight="1">
      <c r="A8" s="2"/>
      <c r="B8" s="2"/>
      <c r="C8" s="163" t="s">
        <v>47</v>
      </c>
      <c r="D8" s="163"/>
      <c r="E8" s="163"/>
      <c r="F8" s="2"/>
      <c r="G8" s="163" t="s">
        <v>50</v>
      </c>
      <c r="H8" s="163"/>
      <c r="I8" s="163"/>
    </row>
    <row r="9" spans="1:9" s="22" customFormat="1" ht="13.5" customHeight="1">
      <c r="A9" s="2"/>
      <c r="B9" s="2"/>
      <c r="C9" s="44"/>
      <c r="D9" s="45"/>
      <c r="E9" s="45" t="s">
        <v>48</v>
      </c>
      <c r="F9" s="45"/>
      <c r="G9" s="44"/>
      <c r="H9" s="45"/>
      <c r="I9" s="45" t="s">
        <v>48</v>
      </c>
    </row>
    <row r="10" spans="1:9" s="22" customFormat="1" ht="13.5" customHeight="1">
      <c r="A10" s="2"/>
      <c r="B10" s="2"/>
      <c r="C10" s="45" t="s">
        <v>38</v>
      </c>
      <c r="D10" s="45"/>
      <c r="E10" s="45" t="s">
        <v>49</v>
      </c>
      <c r="F10" s="45"/>
      <c r="G10" s="45" t="s">
        <v>38</v>
      </c>
      <c r="H10" s="45"/>
      <c r="I10" s="45" t="s">
        <v>49</v>
      </c>
    </row>
    <row r="11" spans="1:9" s="22" customFormat="1" ht="13.5" customHeight="1">
      <c r="A11" s="2"/>
      <c r="B11" s="2"/>
      <c r="C11" s="45" t="s">
        <v>39</v>
      </c>
      <c r="D11" s="45"/>
      <c r="E11" s="45" t="s">
        <v>39</v>
      </c>
      <c r="F11" s="45"/>
      <c r="G11" s="45" t="s">
        <v>40</v>
      </c>
      <c r="H11" s="45"/>
      <c r="I11" s="45" t="s">
        <v>101</v>
      </c>
    </row>
    <row r="12" spans="1:9" s="22" customFormat="1" ht="13.5" customHeight="1">
      <c r="A12" s="2"/>
      <c r="B12" s="2"/>
      <c r="C12" s="45" t="str">
        <f>+G12</f>
        <v>31.12.13</v>
      </c>
      <c r="D12" s="45"/>
      <c r="E12" s="45" t="str">
        <f>+I12</f>
        <v>31.12.12</v>
      </c>
      <c r="F12" s="45"/>
      <c r="G12" s="45" t="s">
        <v>224</v>
      </c>
      <c r="H12" s="45"/>
      <c r="I12" s="45" t="s">
        <v>199</v>
      </c>
    </row>
    <row r="13" spans="1:9" s="23" customFormat="1" ht="13.5" customHeight="1">
      <c r="A13" s="22"/>
      <c r="B13" s="79" t="s">
        <v>112</v>
      </c>
      <c r="C13" s="44" t="s">
        <v>13</v>
      </c>
      <c r="D13" s="2"/>
      <c r="E13" s="44" t="s">
        <v>13</v>
      </c>
      <c r="F13" s="2"/>
      <c r="G13" s="44" t="s">
        <v>13</v>
      </c>
      <c r="H13" s="2"/>
      <c r="I13" s="44" t="s">
        <v>13</v>
      </c>
    </row>
    <row r="14" spans="5:9" s="22" customFormat="1" ht="13.5" customHeight="1">
      <c r="E14" s="51"/>
      <c r="I14" s="105"/>
    </row>
    <row r="15" spans="1:12" s="22" customFormat="1" ht="13.5" customHeight="1">
      <c r="A15" s="16" t="s">
        <v>56</v>
      </c>
      <c r="B15" s="16"/>
      <c r="C15" s="30">
        <v>20641</v>
      </c>
      <c r="D15" s="16"/>
      <c r="E15" s="57">
        <v>16031</v>
      </c>
      <c r="F15" s="16"/>
      <c r="G15" s="30">
        <v>69434</v>
      </c>
      <c r="I15" s="57">
        <v>63327</v>
      </c>
      <c r="K15" s="72"/>
      <c r="L15" s="72"/>
    </row>
    <row r="16" spans="3:9" s="22" customFormat="1" ht="13.5" customHeight="1">
      <c r="C16" s="16"/>
      <c r="D16" s="16"/>
      <c r="E16" s="30"/>
      <c r="F16" s="16"/>
      <c r="G16" s="16"/>
      <c r="I16" s="51"/>
    </row>
    <row r="17" spans="1:9" s="22" customFormat="1" ht="13.5" customHeight="1">
      <c r="A17" s="16" t="s">
        <v>55</v>
      </c>
      <c r="B17" s="30"/>
      <c r="C17" s="40">
        <v>-17623</v>
      </c>
      <c r="D17" s="30"/>
      <c r="E17" s="58">
        <v>-14133</v>
      </c>
      <c r="F17" s="16"/>
      <c r="G17" s="40">
        <v>-61156</v>
      </c>
      <c r="I17" s="58">
        <v>-56274</v>
      </c>
    </row>
    <row r="18" spans="2:9" s="22" customFormat="1" ht="13.5" customHeight="1">
      <c r="B18" s="51"/>
      <c r="C18" s="30"/>
      <c r="D18" s="30"/>
      <c r="E18" s="30"/>
      <c r="F18" s="16"/>
      <c r="G18" s="16"/>
      <c r="I18" s="51"/>
    </row>
    <row r="19" spans="1:9" s="22" customFormat="1" ht="13.5" customHeight="1">
      <c r="A19" s="16" t="s">
        <v>158</v>
      </c>
      <c r="B19" s="16"/>
      <c r="C19" s="30">
        <f>SUM(C15:C17)</f>
        <v>3018</v>
      </c>
      <c r="D19" s="16"/>
      <c r="E19" s="30">
        <f>SUM(E15:E17)</f>
        <v>1898</v>
      </c>
      <c r="F19" s="16"/>
      <c r="G19" s="30">
        <f>SUM(G15:G17)</f>
        <v>8278</v>
      </c>
      <c r="I19" s="30">
        <f>SUM(I15:I17)</f>
        <v>7053</v>
      </c>
    </row>
    <row r="20" spans="1:9" s="24" customFormat="1" ht="13.5" customHeight="1">
      <c r="A20" s="16"/>
      <c r="B20" s="16"/>
      <c r="C20" s="42"/>
      <c r="D20" s="16"/>
      <c r="E20" s="30"/>
      <c r="F20" s="16"/>
      <c r="G20" s="42"/>
      <c r="I20" s="59"/>
    </row>
    <row r="21" spans="1:9" s="22" customFormat="1" ht="13.5" customHeight="1">
      <c r="A21" s="16" t="s">
        <v>54</v>
      </c>
      <c r="B21" s="16"/>
      <c r="C21" s="30">
        <v>16</v>
      </c>
      <c r="D21" s="16"/>
      <c r="E21" s="57">
        <v>218</v>
      </c>
      <c r="F21" s="16"/>
      <c r="G21" s="30">
        <v>139</v>
      </c>
      <c r="I21" s="57">
        <v>652</v>
      </c>
    </row>
    <row r="22" spans="3:9" s="22" customFormat="1" ht="13.5" customHeight="1">
      <c r="C22" s="16"/>
      <c r="D22" s="16"/>
      <c r="E22" s="30"/>
      <c r="F22" s="16"/>
      <c r="G22" s="16"/>
      <c r="I22" s="51"/>
    </row>
    <row r="23" spans="1:9" s="22" customFormat="1" ht="13.5" customHeight="1">
      <c r="A23" s="16" t="s">
        <v>53</v>
      </c>
      <c r="B23" s="16"/>
      <c r="C23" s="40">
        <v>-1721</v>
      </c>
      <c r="D23" s="16"/>
      <c r="E23" s="58">
        <v>-1062</v>
      </c>
      <c r="F23" s="16"/>
      <c r="G23" s="40">
        <v>-5390</v>
      </c>
      <c r="I23" s="58">
        <v>-4870</v>
      </c>
    </row>
    <row r="24" spans="1:9" s="22" customFormat="1" ht="13.5" customHeight="1">
      <c r="A24" s="16"/>
      <c r="B24" s="16"/>
      <c r="C24" s="16"/>
      <c r="D24" s="16"/>
      <c r="E24" s="30"/>
      <c r="F24" s="16"/>
      <c r="G24" s="16"/>
      <c r="I24" s="51"/>
    </row>
    <row r="25" spans="1:9" s="22" customFormat="1" ht="13.5" customHeight="1">
      <c r="A25" s="16" t="s">
        <v>169</v>
      </c>
      <c r="B25" s="16"/>
      <c r="C25" s="16">
        <f>SUM(C19:C23)</f>
        <v>1313</v>
      </c>
      <c r="D25" s="16"/>
      <c r="E25" s="16">
        <f>SUM(E19:E23)</f>
        <v>1054</v>
      </c>
      <c r="F25" s="16"/>
      <c r="G25" s="16">
        <f>SUM(G19:G23)</f>
        <v>3027</v>
      </c>
      <c r="I25" s="16">
        <f>SUM(I19:I23)</f>
        <v>2835</v>
      </c>
    </row>
    <row r="26" spans="1:9" s="22" customFormat="1" ht="13.5" customHeight="1">
      <c r="A26" s="16"/>
      <c r="B26" s="16"/>
      <c r="C26" s="16"/>
      <c r="D26" s="16"/>
      <c r="E26" s="30"/>
      <c r="F26" s="16"/>
      <c r="G26" s="16"/>
      <c r="I26" s="51"/>
    </row>
    <row r="27" spans="1:9" s="22" customFormat="1" ht="13.5" customHeight="1">
      <c r="A27" s="16" t="s">
        <v>52</v>
      </c>
      <c r="B27" s="16"/>
      <c r="C27" s="40">
        <v>-6</v>
      </c>
      <c r="D27" s="16"/>
      <c r="E27" s="58">
        <v>-12</v>
      </c>
      <c r="F27" s="16"/>
      <c r="G27" s="40">
        <v>-30</v>
      </c>
      <c r="I27" s="58">
        <v>-58</v>
      </c>
    </row>
    <row r="28" spans="1:9" s="22" customFormat="1" ht="13.5" customHeight="1">
      <c r="A28" s="16"/>
      <c r="B28" s="16"/>
      <c r="C28" s="30"/>
      <c r="D28" s="16"/>
      <c r="E28" s="30"/>
      <c r="F28" s="16"/>
      <c r="G28" s="30"/>
      <c r="I28" s="51"/>
    </row>
    <row r="29" spans="1:12" s="22" customFormat="1" ht="13.5" customHeight="1">
      <c r="A29" s="16" t="s">
        <v>23</v>
      </c>
      <c r="B29" s="87">
        <v>22</v>
      </c>
      <c r="C29" s="16">
        <f>SUM(C25:C27)</f>
        <v>1307</v>
      </c>
      <c r="D29" s="16"/>
      <c r="E29" s="16">
        <f>SUM(E25:E27)</f>
        <v>1042</v>
      </c>
      <c r="F29" s="16"/>
      <c r="G29" s="16">
        <f>SUM(G25:G27)</f>
        <v>2997</v>
      </c>
      <c r="I29" s="16">
        <f>SUM(I25:I27)</f>
        <v>2777</v>
      </c>
      <c r="K29" s="117"/>
      <c r="L29" s="72"/>
    </row>
    <row r="30" spans="1:9" s="22" customFormat="1" ht="13.5" customHeight="1">
      <c r="A30" s="16"/>
      <c r="B30" s="16"/>
      <c r="C30" s="16"/>
      <c r="D30" s="16"/>
      <c r="E30" s="30"/>
      <c r="F30" s="16"/>
      <c r="G30" s="16"/>
      <c r="I30" s="51"/>
    </row>
    <row r="31" spans="1:9" s="22" customFormat="1" ht="13.5" customHeight="1">
      <c r="A31" s="16" t="s">
        <v>51</v>
      </c>
      <c r="B31" s="87">
        <v>18</v>
      </c>
      <c r="C31" s="41">
        <v>-795</v>
      </c>
      <c r="D31" s="16"/>
      <c r="E31" s="58">
        <v>-425</v>
      </c>
      <c r="F31" s="16"/>
      <c r="G31" s="41">
        <v>-976</v>
      </c>
      <c r="I31" s="58">
        <v>-537</v>
      </c>
    </row>
    <row r="32" spans="1:9" s="22" customFormat="1" ht="13.5" customHeight="1">
      <c r="A32" s="16"/>
      <c r="B32" s="16"/>
      <c r="C32" s="16"/>
      <c r="D32" s="16"/>
      <c r="E32" s="30"/>
      <c r="F32" s="16"/>
      <c r="G32" s="16"/>
      <c r="I32" s="51"/>
    </row>
    <row r="33" spans="1:9" s="22" customFormat="1" ht="13.5" customHeight="1">
      <c r="A33" s="16"/>
      <c r="B33" s="16"/>
      <c r="C33" s="16"/>
      <c r="D33" s="16"/>
      <c r="E33" s="30"/>
      <c r="F33" s="16"/>
      <c r="G33" s="16"/>
      <c r="I33" s="51"/>
    </row>
    <row r="34" spans="1:9" s="22" customFormat="1" ht="13.5" customHeight="1" thickBot="1">
      <c r="A34" s="16" t="s">
        <v>125</v>
      </c>
      <c r="B34" s="16"/>
      <c r="C34" s="43">
        <f>SUM(C29:C31)</f>
        <v>512</v>
      </c>
      <c r="D34" s="16"/>
      <c r="E34" s="43">
        <f>SUM(E29:E31)</f>
        <v>617</v>
      </c>
      <c r="F34" s="43">
        <f>SUM(F29:F31)</f>
        <v>0</v>
      </c>
      <c r="G34" s="43">
        <f>SUM(G29:G31)</f>
        <v>2021</v>
      </c>
      <c r="H34" s="43">
        <f>SUM(H29:H31)</f>
        <v>0</v>
      </c>
      <c r="I34" s="43">
        <f>SUM(I29:I31)</f>
        <v>2240</v>
      </c>
    </row>
    <row r="35" spans="1:9" s="22" customFormat="1" ht="13.5" customHeight="1" thickTop="1">
      <c r="A35" s="16"/>
      <c r="B35" s="16"/>
      <c r="C35" s="31"/>
      <c r="D35" s="16"/>
      <c r="E35" s="31"/>
      <c r="F35" s="31"/>
      <c r="G35" s="31"/>
      <c r="H35" s="31"/>
      <c r="I35" s="31"/>
    </row>
    <row r="36" spans="1:10" s="22" customFormat="1" ht="13.5" customHeight="1">
      <c r="A36" s="30" t="s">
        <v>209</v>
      </c>
      <c r="B36" s="51"/>
      <c r="C36" s="51"/>
      <c r="D36" s="51"/>
      <c r="E36" s="51"/>
      <c r="F36" s="51"/>
      <c r="G36" s="51"/>
      <c r="H36" s="51"/>
      <c r="I36" s="51"/>
      <c r="J36" s="51"/>
    </row>
    <row r="37" spans="1:10" s="22" customFormat="1" ht="13.5" customHeight="1">
      <c r="A37" s="148" t="s">
        <v>242</v>
      </c>
      <c r="B37" s="51"/>
      <c r="C37" s="30">
        <v>600</v>
      </c>
      <c r="D37" s="30"/>
      <c r="E37" s="30">
        <v>617</v>
      </c>
      <c r="F37" s="30"/>
      <c r="G37" s="30">
        <v>2251</v>
      </c>
      <c r="H37" s="30"/>
      <c r="I37" s="30">
        <v>2240</v>
      </c>
      <c r="J37" s="51"/>
    </row>
    <row r="38" spans="1:10" s="22" customFormat="1" ht="13.5" customHeight="1">
      <c r="A38" s="148" t="s">
        <v>208</v>
      </c>
      <c r="B38" s="51"/>
      <c r="C38" s="30">
        <v>-88</v>
      </c>
      <c r="D38" s="30"/>
      <c r="E38" s="30">
        <v>0</v>
      </c>
      <c r="F38" s="30"/>
      <c r="G38" s="30">
        <v>-230</v>
      </c>
      <c r="H38" s="30"/>
      <c r="I38" s="30">
        <v>0</v>
      </c>
      <c r="J38" s="51"/>
    </row>
    <row r="39" spans="1:10" s="22" customFormat="1" ht="13.5" customHeight="1">
      <c r="A39" s="30"/>
      <c r="B39" s="51"/>
      <c r="C39" s="149"/>
      <c r="D39" s="30"/>
      <c r="E39" s="149"/>
      <c r="F39" s="30"/>
      <c r="G39" s="149"/>
      <c r="H39" s="30"/>
      <c r="I39" s="149"/>
      <c r="J39" s="51"/>
    </row>
    <row r="40" spans="1:10" s="22" customFormat="1" ht="13.5" customHeight="1" thickBot="1">
      <c r="A40" s="30"/>
      <c r="B40" s="51"/>
      <c r="C40" s="43">
        <f>SUM(C37:C39)</f>
        <v>512</v>
      </c>
      <c r="D40" s="30"/>
      <c r="E40" s="43">
        <f>E37</f>
        <v>617</v>
      </c>
      <c r="F40" s="30"/>
      <c r="G40" s="43">
        <f>SUM(G37:G39)</f>
        <v>2021</v>
      </c>
      <c r="H40" s="30"/>
      <c r="I40" s="43">
        <f>I37</f>
        <v>2240</v>
      </c>
      <c r="J40" s="51"/>
    </row>
    <row r="41" spans="1:10" s="22" customFormat="1" ht="13.5" customHeight="1" thickTop="1">
      <c r="A41" s="51"/>
      <c r="B41" s="51"/>
      <c r="C41" s="51"/>
      <c r="D41" s="51"/>
      <c r="E41" s="51"/>
      <c r="F41" s="51"/>
      <c r="G41" s="51"/>
      <c r="H41" s="51"/>
      <c r="I41" s="51"/>
      <c r="J41" s="51"/>
    </row>
    <row r="42" spans="1:10" s="22" customFormat="1" ht="29.25" customHeight="1">
      <c r="A42" s="150" t="s">
        <v>243</v>
      </c>
      <c r="B42" s="87">
        <v>24</v>
      </c>
      <c r="C42" s="51"/>
      <c r="D42" s="51"/>
      <c r="E42" s="51"/>
      <c r="F42" s="51"/>
      <c r="G42" s="51"/>
      <c r="H42" s="51"/>
      <c r="I42" s="51"/>
      <c r="J42" s="51"/>
    </row>
    <row r="43" spans="1:10" s="22" customFormat="1" ht="13.5" thickBot="1">
      <c r="A43" s="30" t="s">
        <v>111</v>
      </c>
      <c r="B43" s="30"/>
      <c r="C43" s="151">
        <f>Notes!C319</f>
        <v>0.4878048780487805</v>
      </c>
      <c r="D43" s="3"/>
      <c r="E43" s="151">
        <f>Notes!D319</f>
        <v>0.5016260162601627</v>
      </c>
      <c r="F43" s="3"/>
      <c r="G43" s="151">
        <f>Notes!F319</f>
        <v>1.8300813008130083</v>
      </c>
      <c r="H43" s="3"/>
      <c r="I43" s="151">
        <f>Notes!G319</f>
        <v>1.8211382113821137</v>
      </c>
      <c r="J43" s="51"/>
    </row>
    <row r="44" spans="1:10" s="22" customFormat="1" ht="13.5" customHeight="1" thickTop="1">
      <c r="A44" s="3"/>
      <c r="B44" s="3"/>
      <c r="C44" s="3"/>
      <c r="D44" s="3"/>
      <c r="E44" s="133"/>
      <c r="F44" s="3"/>
      <c r="G44" s="133"/>
      <c r="H44" s="3"/>
      <c r="I44" s="133"/>
      <c r="J44" s="51"/>
    </row>
    <row r="46" spans="1:2" ht="12.75">
      <c r="A46" s="10"/>
      <c r="B46" s="10"/>
    </row>
    <row r="47" spans="1:2" ht="12.75">
      <c r="A47" s="9"/>
      <c r="B47" s="9"/>
    </row>
    <row r="50" spans="1:2" ht="12.75">
      <c r="A50" s="55" t="s">
        <v>99</v>
      </c>
      <c r="B50" s="55"/>
    </row>
    <row r="53" ht="18" customHeight="1"/>
    <row r="54" ht="18" customHeight="1">
      <c r="A54" s="110"/>
    </row>
  </sheetData>
  <sheetProtection/>
  <mergeCells count="2">
    <mergeCell ref="C8:E8"/>
    <mergeCell ref="G8:I8"/>
  </mergeCells>
  <printOptions/>
  <pageMargins left="0.75" right="0.75" top="0.5" bottom="0.5" header="0.5" footer="0.5"/>
  <pageSetup cellComments="asDisplayed" horizontalDpi="600" verticalDpi="600" orientation="portrait" paperSize="9" scale="75" r:id="rId2"/>
  <drawing r:id="rId1"/>
</worksheet>
</file>

<file path=xl/worksheets/sheet2.xml><?xml version="1.0" encoding="utf-8"?>
<worksheet xmlns="http://schemas.openxmlformats.org/spreadsheetml/2006/main" xmlns:r="http://schemas.openxmlformats.org/officeDocument/2006/relationships">
  <dimension ref="A1:F74"/>
  <sheetViews>
    <sheetView view="pageBreakPreview" zoomScaleSheetLayoutView="100" zoomScalePageLayoutView="0" workbookViewId="0" topLeftCell="A1">
      <selection activeCell="B8" sqref="B8"/>
    </sheetView>
  </sheetViews>
  <sheetFormatPr defaultColWidth="9.140625" defaultRowHeight="15" customHeight="1"/>
  <cols>
    <col min="1" max="1" width="69.57421875" style="56" customWidth="1"/>
    <col min="2" max="2" width="13.421875" style="56" customWidth="1"/>
    <col min="3" max="3" width="4.28125" style="56" customWidth="1"/>
    <col min="4" max="4" width="13.421875" style="56" customWidth="1"/>
    <col min="5" max="16384" width="9.140625" style="56" customWidth="1"/>
  </cols>
  <sheetData>
    <row r="1" ht="15" customHeight="1">
      <c r="A1" s="46" t="s">
        <v>0</v>
      </c>
    </row>
    <row r="2" ht="15" customHeight="1">
      <c r="A2" s="34" t="s">
        <v>58</v>
      </c>
    </row>
    <row r="3" ht="15" customHeight="1">
      <c r="A3" s="14"/>
    </row>
    <row r="4" ht="15" customHeight="1">
      <c r="A4" s="15" t="s">
        <v>225</v>
      </c>
    </row>
    <row r="5" ht="15" customHeight="1">
      <c r="A5" s="1" t="s">
        <v>6</v>
      </c>
    </row>
    <row r="6" spans="1:4" ht="15" customHeight="1">
      <c r="A6" s="16"/>
      <c r="B6" s="163"/>
      <c r="C6" s="163"/>
      <c r="D6" s="163"/>
    </row>
    <row r="7" spans="1:4" ht="15" customHeight="1">
      <c r="A7" s="16"/>
      <c r="B7" s="44" t="s">
        <v>93</v>
      </c>
      <c r="C7" s="44"/>
      <c r="D7" s="44" t="s">
        <v>94</v>
      </c>
    </row>
    <row r="8" spans="1:4" ht="15" customHeight="1">
      <c r="A8" s="16"/>
      <c r="B8" s="44" t="s">
        <v>68</v>
      </c>
      <c r="C8" s="45"/>
      <c r="D8" s="45" t="s">
        <v>95</v>
      </c>
    </row>
    <row r="9" spans="1:4" ht="15" customHeight="1">
      <c r="A9" s="16"/>
      <c r="B9" s="45" t="s">
        <v>69</v>
      </c>
      <c r="C9" s="45"/>
      <c r="D9" s="45" t="s">
        <v>70</v>
      </c>
    </row>
    <row r="10" spans="1:4" ht="15" customHeight="1">
      <c r="A10" s="16"/>
      <c r="B10" s="45" t="s">
        <v>39</v>
      </c>
      <c r="C10" s="45"/>
      <c r="D10" s="45" t="s">
        <v>71</v>
      </c>
    </row>
    <row r="11" spans="1:4" ht="15" customHeight="1">
      <c r="A11" s="16"/>
      <c r="B11" s="45" t="s">
        <v>224</v>
      </c>
      <c r="C11" s="45"/>
      <c r="D11" s="45" t="s">
        <v>199</v>
      </c>
    </row>
    <row r="12" spans="1:4" ht="15" customHeight="1">
      <c r="A12" s="18"/>
      <c r="B12" s="44" t="s">
        <v>13</v>
      </c>
      <c r="C12" s="2"/>
      <c r="D12" s="44" t="s">
        <v>13</v>
      </c>
    </row>
    <row r="13" spans="1:4" ht="15" customHeight="1">
      <c r="A13" s="18"/>
      <c r="B13" s="44"/>
      <c r="C13" s="2"/>
      <c r="D13" s="44"/>
    </row>
    <row r="14" spans="1:4" ht="15" customHeight="1">
      <c r="A14" s="18" t="s">
        <v>85</v>
      </c>
      <c r="B14" s="44"/>
      <c r="C14" s="2"/>
      <c r="D14" s="44"/>
    </row>
    <row r="15" ht="15" customHeight="1">
      <c r="A15" s="18" t="s">
        <v>86</v>
      </c>
    </row>
    <row r="16" spans="1:4" ht="15" customHeight="1">
      <c r="A16" s="19" t="s">
        <v>28</v>
      </c>
      <c r="B16" s="20">
        <v>20955</v>
      </c>
      <c r="D16" s="20">
        <v>14800</v>
      </c>
    </row>
    <row r="17" spans="1:4" ht="15" customHeight="1">
      <c r="A17" s="19" t="s">
        <v>97</v>
      </c>
      <c r="B17" s="20">
        <v>131</v>
      </c>
      <c r="D17" s="20">
        <v>189</v>
      </c>
    </row>
    <row r="18" spans="1:4" ht="15" customHeight="1">
      <c r="A18" s="19"/>
      <c r="B18" s="68">
        <f>SUM(B16:B17)</f>
        <v>21086</v>
      </c>
      <c r="C18" s="67"/>
      <c r="D18" s="68">
        <f>SUM(D16:D17)</f>
        <v>14989</v>
      </c>
    </row>
    <row r="19" spans="1:4" ht="15" customHeight="1">
      <c r="A19" s="19"/>
      <c r="B19" s="20"/>
      <c r="D19" s="20"/>
    </row>
    <row r="20" spans="1:4" ht="15" customHeight="1">
      <c r="A20" s="18" t="s">
        <v>1</v>
      </c>
      <c r="B20" s="20"/>
      <c r="D20" s="20"/>
    </row>
    <row r="21" spans="1:4" ht="15" customHeight="1">
      <c r="A21" s="19" t="s">
        <v>2</v>
      </c>
      <c r="B21" s="20">
        <v>8643</v>
      </c>
      <c r="C21" s="67"/>
      <c r="D21" s="20">
        <v>5362</v>
      </c>
    </row>
    <row r="22" spans="1:4" ht="15" customHeight="1">
      <c r="A22" s="19" t="s">
        <v>3</v>
      </c>
      <c r="B22" s="20">
        <v>14489</v>
      </c>
      <c r="C22" s="67"/>
      <c r="D22" s="20">
        <v>12758</v>
      </c>
    </row>
    <row r="23" spans="1:4" ht="15" customHeight="1">
      <c r="A23" s="19" t="s">
        <v>124</v>
      </c>
      <c r="B23" s="20">
        <v>1273</v>
      </c>
      <c r="C23" s="67"/>
      <c r="D23" s="20">
        <v>1146</v>
      </c>
    </row>
    <row r="24" spans="1:4" ht="15" customHeight="1">
      <c r="A24" s="19" t="s">
        <v>122</v>
      </c>
      <c r="B24" s="20">
        <v>0</v>
      </c>
      <c r="C24" s="67"/>
      <c r="D24" s="20">
        <v>299</v>
      </c>
    </row>
    <row r="25" spans="1:4" ht="15" customHeight="1">
      <c r="A25" s="19" t="s">
        <v>96</v>
      </c>
      <c r="B25" s="53">
        <v>2648</v>
      </c>
      <c r="C25" s="67"/>
      <c r="D25" s="53">
        <v>5450</v>
      </c>
    </row>
    <row r="26" spans="1:4" ht="15" customHeight="1">
      <c r="A26" s="19"/>
      <c r="B26" s="68">
        <f>SUM(B21:B25)</f>
        <v>27053</v>
      </c>
      <c r="C26" s="85"/>
      <c r="D26" s="68">
        <f>SUM(D21:D25)</f>
        <v>25015</v>
      </c>
    </row>
    <row r="27" spans="1:4" ht="15" customHeight="1">
      <c r="A27" s="19"/>
      <c r="B27" s="20"/>
      <c r="C27" s="67"/>
      <c r="D27" s="20"/>
    </row>
    <row r="28" spans="1:4" ht="15" customHeight="1" thickBot="1">
      <c r="A28" s="18" t="s">
        <v>87</v>
      </c>
      <c r="B28" s="69">
        <f>+B26+B18</f>
        <v>48139</v>
      </c>
      <c r="C28" s="67"/>
      <c r="D28" s="69">
        <f>+D26+D18</f>
        <v>40004</v>
      </c>
    </row>
    <row r="29" spans="1:4" ht="15" customHeight="1">
      <c r="A29" s="19"/>
      <c r="B29" s="20"/>
      <c r="C29" s="67"/>
      <c r="D29" s="20"/>
    </row>
    <row r="30" spans="1:4" ht="15" customHeight="1">
      <c r="A30" s="18" t="s">
        <v>88</v>
      </c>
      <c r="B30" s="20"/>
      <c r="C30" s="67"/>
      <c r="D30" s="20"/>
    </row>
    <row r="31" spans="1:4" ht="15" customHeight="1">
      <c r="A31" s="18"/>
      <c r="B31" s="20"/>
      <c r="C31" s="67"/>
      <c r="D31" s="20"/>
    </row>
    <row r="32" spans="1:4" ht="15" customHeight="1">
      <c r="A32" s="19" t="s">
        <v>89</v>
      </c>
      <c r="B32" s="53">
        <v>12300</v>
      </c>
      <c r="D32" s="53">
        <v>12300</v>
      </c>
    </row>
    <row r="33" spans="1:4" ht="15" customHeight="1">
      <c r="A33" s="101" t="s">
        <v>90</v>
      </c>
      <c r="B33" s="53">
        <v>2954</v>
      </c>
      <c r="D33" s="53">
        <v>2954</v>
      </c>
    </row>
    <row r="34" spans="1:4" ht="15" customHeight="1">
      <c r="A34" s="101" t="s">
        <v>121</v>
      </c>
      <c r="B34" s="102">
        <f>+'Consol Equity'!D23</f>
        <v>15699</v>
      </c>
      <c r="C34" s="67"/>
      <c r="D34" s="102">
        <v>13448</v>
      </c>
    </row>
    <row r="35" spans="1:4" ht="15" customHeight="1">
      <c r="A35" s="101"/>
      <c r="B35" s="53">
        <f>SUM(B32:B34)</f>
        <v>30953</v>
      </c>
      <c r="C35" s="67"/>
      <c r="D35" s="53">
        <f>SUM(D32:D34)</f>
        <v>28702</v>
      </c>
    </row>
    <row r="36" spans="1:4" ht="15" customHeight="1">
      <c r="A36" s="101" t="s">
        <v>210</v>
      </c>
      <c r="B36" s="102">
        <v>-70</v>
      </c>
      <c r="C36" s="75"/>
      <c r="D36" s="102">
        <v>0</v>
      </c>
    </row>
    <row r="37" spans="1:4" ht="15" customHeight="1">
      <c r="A37" s="103" t="s">
        <v>206</v>
      </c>
      <c r="B37" s="104">
        <f>SUM(B35:B36)</f>
        <v>30883</v>
      </c>
      <c r="D37" s="104">
        <f>SUM(D35:D36)</f>
        <v>28702</v>
      </c>
    </row>
    <row r="38" spans="1:4" ht="15" customHeight="1">
      <c r="A38" s="103"/>
      <c r="B38" s="53"/>
      <c r="C38" s="67"/>
      <c r="D38" s="53"/>
    </row>
    <row r="39" spans="1:4" ht="15" customHeight="1">
      <c r="A39" s="103" t="s">
        <v>91</v>
      </c>
      <c r="B39" s="53"/>
      <c r="C39" s="67"/>
      <c r="D39" s="53"/>
    </row>
    <row r="40" spans="1:4" ht="15" customHeight="1">
      <c r="A40" s="101" t="s">
        <v>236</v>
      </c>
      <c r="B40" s="53">
        <f>+Notes!C254</f>
        <v>1587</v>
      </c>
      <c r="C40" s="67"/>
      <c r="D40" s="53">
        <v>335</v>
      </c>
    </row>
    <row r="41" spans="1:4" ht="15" customHeight="1">
      <c r="A41" s="101" t="s">
        <v>200</v>
      </c>
      <c r="B41" s="53">
        <v>860</v>
      </c>
      <c r="D41" s="53">
        <v>288</v>
      </c>
    </row>
    <row r="42" spans="1:4" ht="15" customHeight="1">
      <c r="A42" s="18"/>
      <c r="B42" s="68">
        <f>SUM(B40:B41)</f>
        <v>2447</v>
      </c>
      <c r="D42" s="68">
        <f>SUM(D40:D41)</f>
        <v>623</v>
      </c>
    </row>
    <row r="43" spans="1:6" ht="15" customHeight="1">
      <c r="A43" s="18"/>
      <c r="B43" s="20"/>
      <c r="D43" s="20"/>
      <c r="F43" s="118"/>
    </row>
    <row r="44" spans="1:4" ht="15" customHeight="1">
      <c r="A44" s="18" t="s">
        <v>29</v>
      </c>
      <c r="B44" s="20"/>
      <c r="C44" s="67"/>
      <c r="D44" s="20"/>
    </row>
    <row r="45" spans="1:4" ht="15" customHeight="1">
      <c r="A45" s="19" t="s">
        <v>4</v>
      </c>
      <c r="B45" s="20">
        <v>11521</v>
      </c>
      <c r="C45" s="67"/>
      <c r="D45" s="20">
        <v>9018</v>
      </c>
    </row>
    <row r="46" spans="1:4" ht="15" customHeight="1">
      <c r="A46" s="19" t="s">
        <v>5</v>
      </c>
      <c r="B46" s="53">
        <v>2722</v>
      </c>
      <c r="C46" s="67"/>
      <c r="D46" s="53">
        <v>1226</v>
      </c>
    </row>
    <row r="47" spans="1:4" ht="15" customHeight="1">
      <c r="A47" s="101" t="s">
        <v>236</v>
      </c>
      <c r="B47" s="53">
        <f>+Notes!C249</f>
        <v>442</v>
      </c>
      <c r="C47" s="67"/>
      <c r="D47" s="53">
        <v>421</v>
      </c>
    </row>
    <row r="48" spans="1:4" ht="15" customHeight="1">
      <c r="A48" s="101" t="s">
        <v>194</v>
      </c>
      <c r="B48" s="53">
        <v>124</v>
      </c>
      <c r="C48" s="67"/>
      <c r="D48" s="53">
        <v>14</v>
      </c>
    </row>
    <row r="49" spans="2:4" ht="15" customHeight="1">
      <c r="B49" s="68">
        <f>SUM(B45:B48)</f>
        <v>14809</v>
      </c>
      <c r="C49" s="67"/>
      <c r="D49" s="68">
        <f>SUM(D45:D48)</f>
        <v>10679</v>
      </c>
    </row>
    <row r="50" spans="2:4" ht="15" customHeight="1">
      <c r="B50" s="20"/>
      <c r="C50" s="67"/>
      <c r="D50" s="20"/>
    </row>
    <row r="51" spans="1:4" ht="15" customHeight="1">
      <c r="A51" s="18" t="s">
        <v>207</v>
      </c>
      <c r="B51" s="21">
        <f>B49+B42</f>
        <v>17256</v>
      </c>
      <c r="C51" s="86"/>
      <c r="D51" s="21">
        <f>D49+D42</f>
        <v>11302</v>
      </c>
    </row>
    <row r="52" spans="1:4" ht="15" customHeight="1">
      <c r="A52" s="18"/>
      <c r="B52" s="20"/>
      <c r="C52" s="67"/>
      <c r="D52" s="20"/>
    </row>
    <row r="53" spans="1:4" ht="15" customHeight="1" thickBot="1">
      <c r="A53" s="18" t="s">
        <v>92</v>
      </c>
      <c r="B53" s="69">
        <f>+B37+B42+B49</f>
        <v>48139</v>
      </c>
      <c r="D53" s="69">
        <f>+D37+D42+D49</f>
        <v>40004</v>
      </c>
    </row>
    <row r="54" spans="1:4" ht="15" customHeight="1">
      <c r="A54" s="19"/>
      <c r="B54" s="20"/>
      <c r="D54" s="20"/>
    </row>
    <row r="55" spans="1:4" ht="15" customHeight="1">
      <c r="A55" s="19"/>
      <c r="B55" s="20"/>
      <c r="D55" s="20"/>
    </row>
    <row r="56" spans="1:4" ht="15" customHeight="1">
      <c r="A56" s="2" t="s">
        <v>127</v>
      </c>
      <c r="B56" s="147">
        <f>+B37/B32*100/1000</f>
        <v>0.2510813008130081</v>
      </c>
      <c r="C56" s="4"/>
      <c r="D56" s="88">
        <f>+D37/D32*100/1000</f>
        <v>0.23334959349593495</v>
      </c>
    </row>
    <row r="57" spans="1:4" ht="15" customHeight="1">
      <c r="A57" s="19"/>
      <c r="B57" s="20"/>
      <c r="D57" s="20"/>
    </row>
    <row r="58" ht="15" customHeight="1">
      <c r="A58" s="10"/>
    </row>
    <row r="59" ht="15" customHeight="1">
      <c r="A59" s="10"/>
    </row>
    <row r="60" ht="15" customHeight="1">
      <c r="A60" s="75"/>
    </row>
    <row r="61" ht="15" customHeight="1">
      <c r="A61" s="75"/>
    </row>
    <row r="62" ht="15" customHeight="1">
      <c r="A62" s="75"/>
    </row>
    <row r="63" ht="15" customHeight="1">
      <c r="A63" s="110"/>
    </row>
    <row r="64" ht="15" customHeight="1">
      <c r="A64" s="75"/>
    </row>
    <row r="65" ht="15" customHeight="1">
      <c r="A65" s="75"/>
    </row>
    <row r="66" ht="15" customHeight="1">
      <c r="A66" s="75"/>
    </row>
    <row r="67" ht="15" customHeight="1">
      <c r="A67" s="76"/>
    </row>
    <row r="68" ht="15" customHeight="1">
      <c r="A68" s="75"/>
    </row>
    <row r="69" ht="15" customHeight="1">
      <c r="A69" s="75"/>
    </row>
    <row r="70" ht="18.75" customHeight="1">
      <c r="A70" s="75"/>
    </row>
    <row r="71" ht="18.75" customHeight="1"/>
    <row r="72" ht="15" customHeight="1">
      <c r="A72" s="55"/>
    </row>
    <row r="73" ht="15" customHeight="1">
      <c r="A73" s="9"/>
    </row>
    <row r="74" ht="15" customHeight="1">
      <c r="A74" s="9"/>
    </row>
  </sheetData>
  <sheetProtection/>
  <mergeCells count="1">
    <mergeCell ref="B6:D6"/>
  </mergeCells>
  <printOptions/>
  <pageMargins left="0.5" right="0.25" top="0.5" bottom="0.5" header="0.5" footer="0.5"/>
  <pageSetup cellComments="asDisplayed" horizontalDpi="600" verticalDpi="600" orientation="portrait" paperSize="9" scale="78" r:id="rId2"/>
  <drawing r:id="rId1"/>
</worksheet>
</file>

<file path=xl/worksheets/sheet3.xml><?xml version="1.0" encoding="utf-8"?>
<worksheet xmlns="http://schemas.openxmlformats.org/spreadsheetml/2006/main" xmlns:r="http://schemas.openxmlformats.org/officeDocument/2006/relationships">
  <sheetPr>
    <tabColor indexed="34"/>
  </sheetPr>
  <dimension ref="A1:H88"/>
  <sheetViews>
    <sheetView zoomScalePageLayoutView="0" workbookViewId="0" topLeftCell="A1">
      <selection activeCell="A30" sqref="A30"/>
    </sheetView>
  </sheetViews>
  <sheetFormatPr defaultColWidth="9.140625" defaultRowHeight="12.75"/>
  <cols>
    <col min="1" max="1" width="41.421875" style="0" customWidth="1"/>
    <col min="2" max="2" width="19.57421875" style="0" customWidth="1"/>
    <col min="3" max="3" width="17.28125" style="0" customWidth="1"/>
    <col min="4" max="4" width="2.140625" style="0" customWidth="1"/>
    <col min="5" max="5" width="17.28125" style="0" customWidth="1"/>
  </cols>
  <sheetData>
    <row r="1" ht="15.75">
      <c r="A1" s="46" t="s">
        <v>0</v>
      </c>
    </row>
    <row r="2" ht="12.75">
      <c r="A2" s="34" t="str">
        <f>+'Consol Equity'!A3</f>
        <v>Company No. 686148-A</v>
      </c>
    </row>
    <row r="4" ht="12.75">
      <c r="A4" s="2" t="s">
        <v>128</v>
      </c>
    </row>
    <row r="5" ht="12.75">
      <c r="A5" s="2" t="s">
        <v>223</v>
      </c>
    </row>
    <row r="6" ht="12.75">
      <c r="A6" s="2" t="s">
        <v>6</v>
      </c>
    </row>
    <row r="8" spans="1:4" ht="12.75">
      <c r="A8" s="4"/>
      <c r="B8" s="4"/>
      <c r="C8" s="44"/>
      <c r="D8" s="2"/>
    </row>
    <row r="9" spans="1:5" ht="12.75">
      <c r="A9" s="4"/>
      <c r="B9" s="4"/>
      <c r="C9" s="63"/>
      <c r="D9" s="2"/>
      <c r="E9" s="63" t="s">
        <v>100</v>
      </c>
    </row>
    <row r="10" spans="1:5" ht="25.5">
      <c r="A10" s="4"/>
      <c r="B10" s="4"/>
      <c r="C10" s="63" t="s">
        <v>106</v>
      </c>
      <c r="D10" s="2"/>
      <c r="E10" s="63" t="s">
        <v>113</v>
      </c>
    </row>
    <row r="11" spans="1:5" ht="12.75">
      <c r="A11" s="4"/>
      <c r="B11" s="4"/>
      <c r="C11" s="44" t="s">
        <v>224</v>
      </c>
      <c r="D11" s="2"/>
      <c r="E11" s="44" t="s">
        <v>199</v>
      </c>
    </row>
    <row r="12" spans="1:5" ht="12.75">
      <c r="A12" s="4"/>
      <c r="B12" s="4"/>
      <c r="C12" s="44" t="s">
        <v>13</v>
      </c>
      <c r="D12" s="2"/>
      <c r="E12" s="44" t="s">
        <v>13</v>
      </c>
    </row>
    <row r="13" spans="1:5" ht="12.75">
      <c r="A13" s="2" t="s">
        <v>59</v>
      </c>
      <c r="B13" s="4"/>
      <c r="C13" s="80"/>
      <c r="D13" s="81"/>
      <c r="E13" s="82"/>
    </row>
    <row r="14" spans="1:5" ht="12.75">
      <c r="A14" s="4" t="s">
        <v>23</v>
      </c>
      <c r="B14" s="4"/>
      <c r="C14" s="3">
        <f>+'Consol IS'!G29</f>
        <v>2997</v>
      </c>
      <c r="D14" s="74"/>
      <c r="E14" s="70">
        <v>2777</v>
      </c>
    </row>
    <row r="15" spans="1:5" ht="12.75">
      <c r="A15" s="4" t="s">
        <v>60</v>
      </c>
      <c r="B15" s="4"/>
      <c r="C15" s="3"/>
      <c r="D15" s="74"/>
      <c r="E15" s="70"/>
    </row>
    <row r="16" spans="1:8" ht="12.75">
      <c r="A16" s="32" t="s">
        <v>82</v>
      </c>
      <c r="B16" s="4"/>
      <c r="C16" s="3">
        <v>3248</v>
      </c>
      <c r="D16" s="74"/>
      <c r="E16" s="3">
        <v>3251</v>
      </c>
      <c r="F16" s="3"/>
      <c r="H16" s="3"/>
    </row>
    <row r="17" spans="1:8" ht="12.75">
      <c r="A17" s="32" t="s">
        <v>83</v>
      </c>
      <c r="B17" s="4"/>
      <c r="C17" s="3">
        <f>-'Consol IS'!G27</f>
        <v>30</v>
      </c>
      <c r="D17" s="74"/>
      <c r="E17" s="3">
        <v>58</v>
      </c>
      <c r="F17" s="3"/>
      <c r="H17" s="3"/>
    </row>
    <row r="18" spans="1:8" ht="12.75">
      <c r="A18" s="32" t="s">
        <v>84</v>
      </c>
      <c r="B18" s="4"/>
      <c r="C18" s="35">
        <v>-0.98</v>
      </c>
      <c r="D18" s="74"/>
      <c r="E18" s="35">
        <v>-1</v>
      </c>
      <c r="F18" s="3"/>
      <c r="H18" s="3"/>
    </row>
    <row r="19" spans="1:5" ht="12.75">
      <c r="A19" s="4" t="s">
        <v>149</v>
      </c>
      <c r="B19" s="4"/>
      <c r="C19" s="3">
        <f>SUM(C14:C18)</f>
        <v>6274.02</v>
      </c>
      <c r="D19" s="74"/>
      <c r="E19" s="74">
        <f>SUM(E14:E18)</f>
        <v>6085</v>
      </c>
    </row>
    <row r="20" spans="1:5" ht="12.75">
      <c r="A20" s="4" t="s">
        <v>245</v>
      </c>
      <c r="B20" s="4"/>
      <c r="C20" s="3">
        <f>+'Consol BS  '!D21-'Consol BS  '!B21</f>
        <v>-3281</v>
      </c>
      <c r="D20" s="74"/>
      <c r="E20" s="70">
        <v>1719</v>
      </c>
    </row>
    <row r="21" spans="1:5" ht="12.75">
      <c r="A21" s="4" t="s">
        <v>246</v>
      </c>
      <c r="B21" s="4"/>
      <c r="C21" s="3">
        <v>-1835</v>
      </c>
      <c r="D21" s="74"/>
      <c r="E21" s="3">
        <v>1015</v>
      </c>
    </row>
    <row r="22" spans="1:7" ht="12.75">
      <c r="A22" s="4" t="s">
        <v>247</v>
      </c>
      <c r="B22" s="4"/>
      <c r="C22" s="35">
        <v>3899</v>
      </c>
      <c r="D22" s="74"/>
      <c r="E22" s="35">
        <v>-2294</v>
      </c>
      <c r="F22" s="52"/>
      <c r="G22" s="52"/>
    </row>
    <row r="23" spans="1:7" ht="12.75">
      <c r="A23" s="66" t="s">
        <v>148</v>
      </c>
      <c r="B23" s="4"/>
      <c r="C23" s="3">
        <f>SUM(C19:C22)</f>
        <v>5057.02</v>
      </c>
      <c r="D23" s="74"/>
      <c r="E23" s="3">
        <f>SUM(E19:E22)</f>
        <v>6525</v>
      </c>
      <c r="F23" s="52"/>
      <c r="G23" s="52"/>
    </row>
    <row r="24" spans="1:7" ht="12.75">
      <c r="A24" s="4" t="s">
        <v>62</v>
      </c>
      <c r="B24" s="4"/>
      <c r="C24" s="7">
        <v>-331</v>
      </c>
      <c r="D24" s="74"/>
      <c r="E24" s="7">
        <v>-195</v>
      </c>
      <c r="F24" s="52"/>
      <c r="G24" s="52"/>
    </row>
    <row r="25" spans="1:7" ht="12.75">
      <c r="A25" s="4" t="s">
        <v>193</v>
      </c>
      <c r="B25" s="4"/>
      <c r="C25" s="7">
        <v>337</v>
      </c>
      <c r="D25" s="74"/>
      <c r="E25" s="7">
        <v>71</v>
      </c>
      <c r="F25" s="52"/>
      <c r="G25" s="52"/>
    </row>
    <row r="26" spans="1:7" ht="12.75">
      <c r="A26" s="4" t="s">
        <v>61</v>
      </c>
      <c r="B26" s="4"/>
      <c r="C26" s="35">
        <f>-C17</f>
        <v>-30</v>
      </c>
      <c r="D26" s="74"/>
      <c r="E26" s="35">
        <v>-58</v>
      </c>
      <c r="F26" s="3"/>
      <c r="G26" s="52"/>
    </row>
    <row r="27" spans="1:5" ht="12.75">
      <c r="A27" s="4" t="s">
        <v>150</v>
      </c>
      <c r="B27" s="4"/>
      <c r="C27" s="3">
        <f>SUM(C23:C26)</f>
        <v>5033.02</v>
      </c>
      <c r="D27" s="74"/>
      <c r="E27" s="3">
        <f>SUM(E23:E26)</f>
        <v>6343</v>
      </c>
    </row>
    <row r="28" spans="1:5" ht="12.75">
      <c r="A28" s="4"/>
      <c r="B28" s="4"/>
      <c r="C28" s="3"/>
      <c r="D28" s="74"/>
      <c r="E28" s="70"/>
    </row>
    <row r="29" spans="1:5" ht="12.75">
      <c r="A29" s="2" t="s">
        <v>63</v>
      </c>
      <c r="B29" s="4"/>
      <c r="C29" s="7"/>
      <c r="D29" s="74"/>
      <c r="E29" s="70"/>
    </row>
    <row r="30" spans="1:5" ht="12.75">
      <c r="A30" s="4" t="s">
        <v>119</v>
      </c>
      <c r="B30" s="4"/>
      <c r="C30" s="38">
        <f>-C18</f>
        <v>0.98</v>
      </c>
      <c r="D30" s="83"/>
      <c r="E30" s="38">
        <v>1</v>
      </c>
    </row>
    <row r="31" spans="1:5" ht="12.75">
      <c r="A31" s="4" t="s">
        <v>159</v>
      </c>
      <c r="B31" s="4"/>
      <c r="C31" s="36">
        <v>0</v>
      </c>
      <c r="D31" s="83"/>
      <c r="E31" s="36">
        <v>80</v>
      </c>
    </row>
    <row r="32" spans="1:5" ht="12.75">
      <c r="A32" s="4" t="s">
        <v>107</v>
      </c>
      <c r="B32" s="4"/>
      <c r="C32" s="37">
        <f>-C57</f>
        <v>-9099</v>
      </c>
      <c r="D32" s="83"/>
      <c r="E32" s="37">
        <v>-722</v>
      </c>
    </row>
    <row r="33" spans="1:5" ht="12.75">
      <c r="A33" s="4" t="s">
        <v>64</v>
      </c>
      <c r="B33" s="4"/>
      <c r="C33" s="7">
        <f>SUM(C30:C32)</f>
        <v>-9098.02</v>
      </c>
      <c r="D33" s="83"/>
      <c r="E33" s="7">
        <f>SUM(E30:E32)</f>
        <v>-641</v>
      </c>
    </row>
    <row r="34" spans="1:5" ht="12.75">
      <c r="A34" s="4"/>
      <c r="B34" s="4"/>
      <c r="C34" s="3"/>
      <c r="D34" s="74"/>
      <c r="E34" s="70"/>
    </row>
    <row r="35" spans="1:5" ht="12.75">
      <c r="A35" s="2" t="s">
        <v>65</v>
      </c>
      <c r="B35" s="4"/>
      <c r="C35" s="7"/>
      <c r="D35" s="74"/>
      <c r="E35" s="70"/>
    </row>
    <row r="36" spans="1:8" ht="12.75">
      <c r="A36" s="155" t="s">
        <v>154</v>
      </c>
      <c r="B36" s="4"/>
      <c r="C36" s="38">
        <v>-421</v>
      </c>
      <c r="D36" s="74"/>
      <c r="E36" s="38">
        <v>-539</v>
      </c>
      <c r="H36" s="49"/>
    </row>
    <row r="37" spans="1:8" ht="12.75">
      <c r="A37" s="66" t="s">
        <v>237</v>
      </c>
      <c r="B37" s="4"/>
      <c r="C37" s="36">
        <v>1524</v>
      </c>
      <c r="D37" s="74"/>
      <c r="E37" s="36">
        <v>0</v>
      </c>
      <c r="H37" s="49"/>
    </row>
    <row r="38" spans="1:8" ht="25.5">
      <c r="A38" s="120" t="s">
        <v>218</v>
      </c>
      <c r="B38" s="4"/>
      <c r="C38" s="37">
        <v>160</v>
      </c>
      <c r="D38" s="83"/>
      <c r="E38" s="37">
        <v>0</v>
      </c>
      <c r="H38" s="49"/>
    </row>
    <row r="39" spans="1:5" ht="12.75">
      <c r="A39" s="4" t="s">
        <v>248</v>
      </c>
      <c r="B39" s="4"/>
      <c r="C39" s="7">
        <f>SUM(C36:C38)</f>
        <v>1263</v>
      </c>
      <c r="D39" s="74"/>
      <c r="E39" s="7">
        <f>SUM(E36:E38)</f>
        <v>-539</v>
      </c>
    </row>
    <row r="40" spans="1:5" ht="12.75">
      <c r="A40" s="39"/>
      <c r="B40" s="4"/>
      <c r="C40" s="35"/>
      <c r="D40" s="74"/>
      <c r="E40" s="35"/>
    </row>
    <row r="41" spans="1:5" ht="12.75">
      <c r="A41" s="4"/>
      <c r="B41" s="4"/>
      <c r="C41" s="3"/>
      <c r="D41" s="74"/>
      <c r="E41" s="3"/>
    </row>
    <row r="42" spans="1:5" ht="12.75">
      <c r="A42" s="4" t="s">
        <v>249</v>
      </c>
      <c r="B42" s="4"/>
      <c r="C42" s="3">
        <f>+C27+C33+C39</f>
        <v>-2802</v>
      </c>
      <c r="D42" s="74"/>
      <c r="E42" s="3">
        <f>+E27+E33+E39</f>
        <v>5163</v>
      </c>
    </row>
    <row r="43" spans="1:5" ht="12.75">
      <c r="A43" s="4" t="s">
        <v>66</v>
      </c>
      <c r="B43" s="4"/>
      <c r="C43" s="6">
        <v>5450</v>
      </c>
      <c r="D43" s="74"/>
      <c r="E43" s="6">
        <v>287</v>
      </c>
    </row>
    <row r="44" spans="1:5" ht="13.5" thickBot="1">
      <c r="A44" s="4" t="s">
        <v>67</v>
      </c>
      <c r="B44" s="4"/>
      <c r="C44" s="8">
        <f>SUM(C42:C43)</f>
        <v>2648</v>
      </c>
      <c r="D44" s="74"/>
      <c r="E44" s="8">
        <f>SUM(E42:E43)</f>
        <v>5450</v>
      </c>
    </row>
    <row r="45" spans="1:5" ht="13.5" thickTop="1">
      <c r="A45" s="4"/>
      <c r="B45" s="4"/>
      <c r="C45" s="3"/>
      <c r="D45" s="74"/>
      <c r="E45" s="70"/>
    </row>
    <row r="46" spans="1:5" ht="12.75">
      <c r="A46" s="4"/>
      <c r="B46" s="4"/>
      <c r="C46" s="3"/>
      <c r="D46" s="74"/>
      <c r="E46" s="70"/>
    </row>
    <row r="47" spans="1:5" ht="12.75">
      <c r="A47" s="47" t="s">
        <v>79</v>
      </c>
      <c r="B47" s="4"/>
      <c r="C47" s="3"/>
      <c r="D47" s="74"/>
      <c r="E47" s="70"/>
    </row>
    <row r="48" spans="1:5" ht="12.75">
      <c r="A48" s="19" t="s">
        <v>123</v>
      </c>
      <c r="B48" s="4"/>
      <c r="C48" s="3">
        <v>3</v>
      </c>
      <c r="D48" s="74"/>
      <c r="E48" s="3">
        <v>3</v>
      </c>
    </row>
    <row r="49" spans="1:5" ht="12.75">
      <c r="A49" s="19" t="s">
        <v>57</v>
      </c>
      <c r="B49" s="4"/>
      <c r="C49" s="3">
        <v>2645</v>
      </c>
      <c r="D49" s="74"/>
      <c r="E49" s="3">
        <v>5447</v>
      </c>
    </row>
    <row r="50" spans="1:5" ht="13.5" thickBot="1">
      <c r="A50" s="19"/>
      <c r="B50" s="4"/>
      <c r="C50" s="60">
        <f>SUM(C48:C49)</f>
        <v>2648</v>
      </c>
      <c r="D50" s="74"/>
      <c r="E50" s="60">
        <f>SUM(E48:E49)</f>
        <v>5450</v>
      </c>
    </row>
    <row r="51" spans="1:5" ht="12.75">
      <c r="A51" s="3"/>
      <c r="B51" s="4"/>
      <c r="C51" s="3"/>
      <c r="D51" s="4"/>
      <c r="E51" s="71"/>
    </row>
    <row r="52" spans="1:5" ht="12.75">
      <c r="A52" s="3" t="s">
        <v>14</v>
      </c>
      <c r="B52" s="4"/>
      <c r="C52" s="3"/>
      <c r="D52" s="4"/>
      <c r="E52" s="71"/>
    </row>
    <row r="53" spans="1:5" ht="12.75">
      <c r="A53" s="3"/>
      <c r="B53" s="4"/>
      <c r="C53" s="3"/>
      <c r="D53" s="4"/>
      <c r="E53" s="71"/>
    </row>
    <row r="54" spans="1:5" ht="12.75">
      <c r="A54" s="3" t="s">
        <v>219</v>
      </c>
      <c r="B54" s="4"/>
      <c r="C54" s="3"/>
      <c r="D54" s="4"/>
      <c r="E54" s="71"/>
    </row>
    <row r="55" spans="1:5" ht="12.75">
      <c r="A55" s="3" t="s">
        <v>108</v>
      </c>
      <c r="B55" s="4"/>
      <c r="C55" s="3">
        <v>9269</v>
      </c>
      <c r="D55" s="4"/>
      <c r="E55" s="3">
        <v>1385</v>
      </c>
    </row>
    <row r="56" spans="1:5" ht="12.75">
      <c r="A56" s="3" t="s">
        <v>110</v>
      </c>
      <c r="B56" s="4"/>
      <c r="C56" s="35">
        <v>-170</v>
      </c>
      <c r="D56" s="4"/>
      <c r="E56" s="35">
        <v>-663</v>
      </c>
    </row>
    <row r="57" spans="1:5" ht="13.5" thickBot="1">
      <c r="A57" s="3" t="s">
        <v>109</v>
      </c>
      <c r="B57" s="4"/>
      <c r="C57" s="8">
        <f>SUM(C55:C56)</f>
        <v>9099</v>
      </c>
      <c r="D57" s="4"/>
      <c r="E57" s="78">
        <f>SUM(E55:E56)</f>
        <v>722</v>
      </c>
    </row>
    <row r="58" spans="1:5" ht="13.5" thickTop="1">
      <c r="A58" s="3"/>
      <c r="B58" s="4"/>
      <c r="C58" s="3"/>
      <c r="D58" s="4"/>
      <c r="E58" s="71"/>
    </row>
    <row r="59" spans="1:5" ht="12.75">
      <c r="A59" s="3"/>
      <c r="B59" s="4"/>
      <c r="C59" s="3"/>
      <c r="D59" s="4"/>
      <c r="E59" s="71"/>
    </row>
    <row r="60" spans="1:5" ht="12.75">
      <c r="A60" s="3"/>
      <c r="B60" s="4"/>
      <c r="C60" s="3"/>
      <c r="D60" s="4"/>
      <c r="E60" s="71"/>
    </row>
    <row r="61" spans="1:4" ht="12.75">
      <c r="A61" s="32"/>
      <c r="B61" s="4"/>
      <c r="C61" s="4"/>
      <c r="D61" s="5"/>
    </row>
    <row r="62" spans="1:4" ht="12.75">
      <c r="A62" s="4"/>
      <c r="B62" s="4"/>
      <c r="C62" s="4"/>
      <c r="D62" s="5"/>
    </row>
    <row r="63" spans="1:4" ht="12.75">
      <c r="A63" s="4"/>
      <c r="B63" s="4"/>
      <c r="C63" s="4"/>
      <c r="D63" s="5"/>
    </row>
    <row r="64" spans="1:4" ht="12.75">
      <c r="A64" s="4"/>
      <c r="B64" s="4"/>
      <c r="C64" s="4"/>
      <c r="D64" s="5"/>
    </row>
    <row r="65" spans="1:4" ht="12.75">
      <c r="A65" s="4"/>
      <c r="B65" s="4"/>
      <c r="C65" s="3"/>
      <c r="D65" s="4"/>
    </row>
    <row r="66" spans="1:4" ht="12.75">
      <c r="A66" s="110"/>
      <c r="B66" s="4"/>
      <c r="C66" s="3"/>
      <c r="D66" s="4"/>
    </row>
    <row r="67" spans="1:4" ht="12.75">
      <c r="A67" s="4"/>
      <c r="B67" s="4"/>
      <c r="C67" s="3"/>
      <c r="D67" s="4"/>
    </row>
    <row r="68" spans="1:4" ht="12.75">
      <c r="A68" s="4"/>
      <c r="B68" s="4"/>
      <c r="C68" s="3"/>
      <c r="D68" s="4"/>
    </row>
    <row r="69" spans="1:4" ht="12.75">
      <c r="A69" s="4"/>
      <c r="B69" s="4"/>
      <c r="C69" s="3"/>
      <c r="D69" s="4"/>
    </row>
    <row r="70" spans="1:4" ht="12.75">
      <c r="A70" s="4"/>
      <c r="B70" s="4"/>
      <c r="C70" s="3"/>
      <c r="D70" s="4"/>
    </row>
    <row r="71" spans="1:4" ht="12.75">
      <c r="A71" s="4"/>
      <c r="B71" s="4"/>
      <c r="C71" s="3"/>
      <c r="D71" s="4"/>
    </row>
    <row r="72" spans="1:4" ht="12.75">
      <c r="A72" s="4"/>
      <c r="B72" s="4"/>
      <c r="C72" s="3"/>
      <c r="D72" s="4"/>
    </row>
    <row r="73" spans="1:4" ht="12.75">
      <c r="A73" s="4"/>
      <c r="B73" s="4"/>
      <c r="C73" s="3"/>
      <c r="D73" s="4"/>
    </row>
    <row r="74" spans="1:4" ht="12.75">
      <c r="A74" s="4"/>
      <c r="B74" s="4"/>
      <c r="C74" s="3"/>
      <c r="D74" s="4"/>
    </row>
    <row r="75" spans="1:4" ht="12.75">
      <c r="A75" s="4"/>
      <c r="B75" s="4"/>
      <c r="C75" s="3"/>
      <c r="D75" s="4"/>
    </row>
    <row r="76" spans="1:4" ht="12.75">
      <c r="A76" s="4"/>
      <c r="B76" s="4"/>
      <c r="C76" s="3"/>
      <c r="D76" s="4"/>
    </row>
    <row r="77" spans="1:4" ht="12.75">
      <c r="A77" s="4"/>
      <c r="B77" s="4"/>
      <c r="C77" s="3"/>
      <c r="D77" s="4"/>
    </row>
    <row r="78" spans="1:4" ht="12.75">
      <c r="A78" s="4"/>
      <c r="B78" s="4"/>
      <c r="C78" s="3"/>
      <c r="D78" s="4"/>
    </row>
    <row r="79" spans="1:4" ht="12.75">
      <c r="A79" s="4"/>
      <c r="B79" s="4"/>
      <c r="C79" s="3"/>
      <c r="D79" s="4"/>
    </row>
    <row r="80" spans="1:4" ht="12.75">
      <c r="A80" s="4"/>
      <c r="B80" s="4"/>
      <c r="C80" s="3"/>
      <c r="D80" s="4"/>
    </row>
    <row r="81" spans="1:4" ht="12.75">
      <c r="A81" s="4"/>
      <c r="B81" s="4"/>
      <c r="C81" s="3"/>
      <c r="D81" s="4"/>
    </row>
    <row r="82" spans="1:4" ht="12.75">
      <c r="A82" s="4"/>
      <c r="B82" s="4"/>
      <c r="C82" s="3"/>
      <c r="D82" s="4"/>
    </row>
    <row r="83" spans="1:4" ht="12.75">
      <c r="A83" s="4"/>
      <c r="B83" s="4"/>
      <c r="C83" s="3"/>
      <c r="D83" s="4"/>
    </row>
    <row r="84" spans="1:4" ht="12.75">
      <c r="A84" s="4"/>
      <c r="B84" s="4"/>
      <c r="C84" s="3"/>
      <c r="D84" s="4"/>
    </row>
    <row r="85" spans="1:4" ht="12.75">
      <c r="A85" s="4"/>
      <c r="B85" s="4"/>
      <c r="C85" s="3"/>
      <c r="D85" s="4"/>
    </row>
    <row r="86" spans="1:4" ht="12.75">
      <c r="A86" s="4"/>
      <c r="B86" s="4"/>
      <c r="C86" s="3"/>
      <c r="D86" s="4"/>
    </row>
    <row r="87" spans="1:4" ht="12.75">
      <c r="A87" s="4"/>
      <c r="B87" s="4"/>
      <c r="C87" s="3"/>
      <c r="D87" s="4"/>
    </row>
    <row r="88" spans="1:4" ht="12.75">
      <c r="A88" s="4"/>
      <c r="B88" s="4"/>
      <c r="C88" s="3"/>
      <c r="D88" s="4"/>
    </row>
  </sheetData>
  <sheetProtection/>
  <printOptions/>
  <pageMargins left="0.7" right="0.7" top="0.75" bottom="0.75" header="0.3" footer="0.3"/>
  <pageSetup horizontalDpi="300" verticalDpi="300" orientation="portrait" scale="80" r:id="rId2"/>
  <drawing r:id="rId1"/>
</worksheet>
</file>

<file path=xl/worksheets/sheet4.xml><?xml version="1.0" encoding="utf-8"?>
<worksheet xmlns="http://schemas.openxmlformats.org/spreadsheetml/2006/main" xmlns:r="http://schemas.openxmlformats.org/officeDocument/2006/relationships">
  <dimension ref="A2:G53"/>
  <sheetViews>
    <sheetView zoomScalePageLayoutView="0" workbookViewId="0" topLeftCell="A21">
      <selection activeCell="B51" sqref="B51"/>
    </sheetView>
  </sheetViews>
  <sheetFormatPr defaultColWidth="9.140625" defaultRowHeight="12.75"/>
  <cols>
    <col min="1" max="1" width="36.28125" style="4" customWidth="1"/>
    <col min="2" max="2" width="11.28125" style="3" customWidth="1"/>
    <col min="3" max="3" width="19.421875" style="3" customWidth="1"/>
    <col min="4" max="4" width="14.7109375" style="3" customWidth="1"/>
    <col min="5" max="5" width="13.00390625" style="3" customWidth="1"/>
    <col min="6" max="6" width="13.7109375" style="4" customWidth="1"/>
    <col min="7" max="16384" width="9.140625" style="4" customWidth="1"/>
  </cols>
  <sheetData>
    <row r="2" ht="15.75">
      <c r="A2" s="46" t="s">
        <v>0</v>
      </c>
    </row>
    <row r="3" ht="12.75">
      <c r="A3" s="12" t="str">
        <f>'[1]Consol BS '!A2</f>
        <v>Company No. 686148-A</v>
      </c>
    </row>
    <row r="5" ht="12.75">
      <c r="A5" s="2" t="s">
        <v>7</v>
      </c>
    </row>
    <row r="6" ht="12.75">
      <c r="A6" s="2" t="s">
        <v>223</v>
      </c>
    </row>
    <row r="7" ht="12.75">
      <c r="A7" s="2" t="s">
        <v>6</v>
      </c>
    </row>
    <row r="8" ht="12.75">
      <c r="A8" s="2"/>
    </row>
    <row r="9" spans="1:5" ht="18" customHeight="1">
      <c r="A9" s="2"/>
      <c r="B9" s="164" t="s">
        <v>244</v>
      </c>
      <c r="C9" s="164"/>
      <c r="D9" s="164"/>
      <c r="E9" s="164"/>
    </row>
    <row r="10" spans="1:5" ht="18" customHeight="1">
      <c r="A10" s="2"/>
      <c r="B10" s="47"/>
      <c r="C10" s="144" t="s">
        <v>77</v>
      </c>
      <c r="D10" s="54" t="s">
        <v>8</v>
      </c>
      <c r="E10" s="47"/>
    </row>
    <row r="11" spans="1:6" ht="12.75">
      <c r="A11" s="2"/>
      <c r="B11" s="47"/>
      <c r="C11" s="47"/>
      <c r="D11" s="47"/>
      <c r="E11" s="47"/>
      <c r="F11" s="44" t="s">
        <v>240</v>
      </c>
    </row>
    <row r="12" spans="2:7" ht="12.75">
      <c r="B12" s="48" t="s">
        <v>9</v>
      </c>
      <c r="C12" s="48" t="s">
        <v>215</v>
      </c>
      <c r="D12" s="48" t="s">
        <v>213</v>
      </c>
      <c r="E12" s="47"/>
      <c r="F12" s="152" t="s">
        <v>241</v>
      </c>
      <c r="G12" s="44" t="s">
        <v>12</v>
      </c>
    </row>
    <row r="13" spans="2:7" ht="15" customHeight="1">
      <c r="B13" s="145" t="s">
        <v>11</v>
      </c>
      <c r="C13" s="146" t="s">
        <v>216</v>
      </c>
      <c r="D13" s="145" t="s">
        <v>214</v>
      </c>
      <c r="E13" s="145" t="s">
        <v>12</v>
      </c>
      <c r="F13" s="152" t="s">
        <v>212</v>
      </c>
      <c r="G13" s="44" t="s">
        <v>217</v>
      </c>
    </row>
    <row r="14" spans="2:7" ht="12.75">
      <c r="B14" s="48" t="s">
        <v>13</v>
      </c>
      <c r="C14" s="48" t="s">
        <v>13</v>
      </c>
      <c r="D14" s="48" t="s">
        <v>13</v>
      </c>
      <c r="E14" s="48" t="s">
        <v>13</v>
      </c>
      <c r="F14" s="48" t="s">
        <v>13</v>
      </c>
      <c r="G14" s="48" t="s">
        <v>13</v>
      </c>
    </row>
    <row r="15" spans="2:6" ht="12.75">
      <c r="B15" s="48"/>
      <c r="C15" s="48"/>
      <c r="D15" s="48"/>
      <c r="E15" s="48"/>
      <c r="F15" s="5"/>
    </row>
    <row r="17" spans="1:7" ht="12.75">
      <c r="A17" s="2" t="s">
        <v>203</v>
      </c>
      <c r="B17" s="6">
        <v>12300</v>
      </c>
      <c r="C17" s="6">
        <v>2954</v>
      </c>
      <c r="D17" s="3">
        <v>13448</v>
      </c>
      <c r="E17" s="3">
        <f>SUM(B17:D17)</f>
        <v>28702</v>
      </c>
      <c r="F17" s="3">
        <v>0</v>
      </c>
      <c r="G17" s="74">
        <f>SUM(E17:F17)</f>
        <v>28702</v>
      </c>
    </row>
    <row r="18" spans="1:7" ht="12.75">
      <c r="A18" s="2"/>
      <c r="B18" s="6"/>
      <c r="C18" s="6"/>
      <c r="F18" s="3"/>
      <c r="G18" s="74"/>
    </row>
    <row r="19" spans="1:7" ht="12.75">
      <c r="A19" s="156" t="s">
        <v>239</v>
      </c>
      <c r="B19" s="3">
        <v>0</v>
      </c>
      <c r="C19" s="3">
        <v>0</v>
      </c>
      <c r="D19" s="3">
        <v>0</v>
      </c>
      <c r="E19" s="3">
        <v>0</v>
      </c>
      <c r="F19" s="3">
        <v>160</v>
      </c>
      <c r="G19" s="74">
        <f>SUM(B19:F19)</f>
        <v>160</v>
      </c>
    </row>
    <row r="20" spans="2:5" ht="12.75">
      <c r="B20" s="7"/>
      <c r="C20" s="7"/>
      <c r="D20" s="7"/>
      <c r="E20" s="7"/>
    </row>
    <row r="21" spans="1:7" ht="12.75">
      <c r="A21" s="4" t="s">
        <v>125</v>
      </c>
      <c r="B21" s="3">
        <v>0</v>
      </c>
      <c r="C21" s="3">
        <v>0</v>
      </c>
      <c r="D21" s="3">
        <f>+'Consol IS'!G37</f>
        <v>2251</v>
      </c>
      <c r="E21" s="3">
        <f>SUM(B21:D21)</f>
        <v>2251</v>
      </c>
      <c r="F21" s="30">
        <v>-230</v>
      </c>
      <c r="G21" s="74">
        <f>SUM(E21:F21)</f>
        <v>2021</v>
      </c>
    </row>
    <row r="23" spans="1:7" ht="13.5" thickBot="1">
      <c r="A23" s="2" t="s">
        <v>227</v>
      </c>
      <c r="B23" s="8">
        <f>SUM(B17:B22)</f>
        <v>12300</v>
      </c>
      <c r="C23" s="8">
        <f>SUM(C17:C22)</f>
        <v>2954</v>
      </c>
      <c r="D23" s="8">
        <f>SUM(D17:D22)</f>
        <v>15699</v>
      </c>
      <c r="E23" s="8">
        <f>SUM(E17:E22)</f>
        <v>30953</v>
      </c>
      <c r="F23" s="119">
        <f>SUM(F17:F21)</f>
        <v>-70</v>
      </c>
      <c r="G23" s="119">
        <f>SUM(G17:G21)</f>
        <v>30883</v>
      </c>
    </row>
    <row r="24" spans="2:5" ht="13.5" thickTop="1">
      <c r="B24" s="7"/>
      <c r="C24" s="7"/>
      <c r="D24" s="7"/>
      <c r="E24" s="7"/>
    </row>
    <row r="25" spans="2:5" ht="12.75">
      <c r="B25" s="7"/>
      <c r="C25" s="7"/>
      <c r="D25" s="7"/>
      <c r="E25" s="7"/>
    </row>
    <row r="26" ht="12.75">
      <c r="A26" s="3"/>
    </row>
    <row r="27" spans="1:5" ht="12.75">
      <c r="A27" s="3"/>
      <c r="B27" s="164" t="s">
        <v>244</v>
      </c>
      <c r="C27" s="164"/>
      <c r="D27" s="164"/>
      <c r="E27" s="164"/>
    </row>
    <row r="28" spans="1:5" ht="12.75">
      <c r="A28" s="3"/>
      <c r="B28" s="47"/>
      <c r="C28" s="54" t="s">
        <v>77</v>
      </c>
      <c r="D28" s="54" t="s">
        <v>8</v>
      </c>
      <c r="E28" s="47"/>
    </row>
    <row r="29" spans="1:5" ht="12.75">
      <c r="A29" s="3"/>
      <c r="B29" s="47"/>
      <c r="C29" s="54"/>
      <c r="D29" s="54"/>
      <c r="E29" s="47"/>
    </row>
    <row r="30" spans="1:6" ht="12.75">
      <c r="A30" s="3"/>
      <c r="B30" s="47"/>
      <c r="C30" s="47"/>
      <c r="D30" s="47"/>
      <c r="E30" s="47"/>
      <c r="F30" s="44" t="s">
        <v>240</v>
      </c>
    </row>
    <row r="31" spans="1:7" ht="12.75">
      <c r="A31" s="3"/>
      <c r="B31" s="48" t="s">
        <v>9</v>
      </c>
      <c r="C31" s="48" t="s">
        <v>9</v>
      </c>
      <c r="D31" s="48" t="s">
        <v>10</v>
      </c>
      <c r="E31" s="47"/>
      <c r="F31" s="152" t="s">
        <v>241</v>
      </c>
      <c r="G31" s="44" t="s">
        <v>12</v>
      </c>
    </row>
    <row r="32" spans="1:7" ht="12.75">
      <c r="A32" s="3"/>
      <c r="B32" s="48" t="s">
        <v>11</v>
      </c>
      <c r="C32" s="48" t="s">
        <v>76</v>
      </c>
      <c r="D32" s="48" t="s">
        <v>211</v>
      </c>
      <c r="E32" s="48" t="s">
        <v>12</v>
      </c>
      <c r="F32" s="152" t="s">
        <v>212</v>
      </c>
      <c r="G32" s="44" t="s">
        <v>217</v>
      </c>
    </row>
    <row r="33" spans="1:7" ht="12.75">
      <c r="A33" s="3"/>
      <c r="B33" s="48" t="s">
        <v>13</v>
      </c>
      <c r="C33" s="48" t="s">
        <v>13</v>
      </c>
      <c r="D33" s="48" t="s">
        <v>13</v>
      </c>
      <c r="E33" s="48" t="s">
        <v>13</v>
      </c>
      <c r="F33" s="48" t="s">
        <v>13</v>
      </c>
      <c r="G33" s="48" t="s">
        <v>13</v>
      </c>
    </row>
    <row r="34" ht="12.75">
      <c r="A34" s="3"/>
    </row>
    <row r="35" spans="1:7" ht="12.75">
      <c r="A35" s="2" t="s">
        <v>168</v>
      </c>
      <c r="B35" s="3">
        <v>12300</v>
      </c>
      <c r="C35" s="3">
        <v>2954</v>
      </c>
      <c r="D35" s="3">
        <v>11208</v>
      </c>
      <c r="E35" s="3">
        <f>SUM(B35:D35)</f>
        <v>26462</v>
      </c>
      <c r="F35" s="3">
        <v>0</v>
      </c>
      <c r="G35" s="74">
        <f>SUM(E35:F35)</f>
        <v>26462</v>
      </c>
    </row>
    <row r="37" spans="1:7" ht="12.75">
      <c r="A37" s="156" t="s">
        <v>239</v>
      </c>
      <c r="B37" s="3">
        <v>0</v>
      </c>
      <c r="C37" s="3">
        <v>0</v>
      </c>
      <c r="D37" s="3">
        <v>0</v>
      </c>
      <c r="E37" s="3">
        <v>0</v>
      </c>
      <c r="F37" s="3">
        <v>0</v>
      </c>
      <c r="G37" s="74">
        <f>SUM(B37:F37)</f>
        <v>0</v>
      </c>
    </row>
    <row r="39" spans="1:7" ht="12.75">
      <c r="A39" s="4" t="s">
        <v>125</v>
      </c>
      <c r="B39" s="3">
        <v>0</v>
      </c>
      <c r="C39" s="3">
        <v>0</v>
      </c>
      <c r="D39" s="3">
        <f>+'Consol IS'!I34</f>
        <v>2240</v>
      </c>
      <c r="E39" s="3">
        <f>SUM(B39:D39)</f>
        <v>2240</v>
      </c>
      <c r="F39" s="3">
        <v>0</v>
      </c>
      <c r="G39" s="74">
        <f>SUM(E39:F39)</f>
        <v>2240</v>
      </c>
    </row>
    <row r="41" spans="1:7" ht="13.5" thickBot="1">
      <c r="A41" s="2" t="s">
        <v>226</v>
      </c>
      <c r="B41" s="8">
        <f>SUM(B35:B40)</f>
        <v>12300</v>
      </c>
      <c r="C41" s="8">
        <f>SUM(C35:C40)</f>
        <v>2954</v>
      </c>
      <c r="D41" s="8">
        <f>SUM(D35:D40)</f>
        <v>13448</v>
      </c>
      <c r="E41" s="8">
        <f>SUM(E35:E40)</f>
        <v>28702</v>
      </c>
      <c r="F41" s="8">
        <v>0</v>
      </c>
      <c r="G41" s="119">
        <f>SUM(G35:G40)</f>
        <v>28702</v>
      </c>
    </row>
    <row r="42" ht="13.5" thickTop="1">
      <c r="A42" s="3"/>
    </row>
    <row r="43" ht="12.75">
      <c r="A43" s="3"/>
    </row>
    <row r="46" ht="12.75">
      <c r="A46" s="3"/>
    </row>
    <row r="50" ht="12.75">
      <c r="A50" s="110"/>
    </row>
    <row r="53" ht="12.75">
      <c r="A53" s="65"/>
    </row>
  </sheetData>
  <sheetProtection/>
  <mergeCells count="2">
    <mergeCell ref="B9:E9"/>
    <mergeCell ref="B27:E27"/>
  </mergeCells>
  <printOptions/>
  <pageMargins left="0.75" right="0.75" top="0.25" bottom="0.5" header="0.5" footer="0.5"/>
  <pageSetup cellComments="asDisplayed" horizontalDpi="300" verticalDpi="300" orientation="landscape" paperSize="9" scale="85" r:id="rId2"/>
  <drawing r:id="rId1"/>
</worksheet>
</file>

<file path=xl/worksheets/sheet5.xml><?xml version="1.0" encoding="utf-8"?>
<worksheet xmlns="http://schemas.openxmlformats.org/spreadsheetml/2006/main" xmlns:r="http://schemas.openxmlformats.org/officeDocument/2006/relationships">
  <dimension ref="A1:P370"/>
  <sheetViews>
    <sheetView tabSelected="1" view="pageBreakPreview" zoomScaleSheetLayoutView="100" zoomScalePageLayoutView="0" workbookViewId="0" topLeftCell="A242">
      <selection activeCell="E267" sqref="E267"/>
    </sheetView>
  </sheetViews>
  <sheetFormatPr defaultColWidth="9.140625" defaultRowHeight="12.75"/>
  <cols>
    <col min="1" max="1" width="4.57421875" style="25" customWidth="1"/>
    <col min="2" max="2" width="38.8515625" style="4" customWidth="1"/>
    <col min="3" max="3" width="12.00390625" style="4" customWidth="1"/>
    <col min="4" max="4" width="15.57421875" style="4" customWidth="1"/>
    <col min="5" max="5" width="11.57421875" style="4" bestFit="1" customWidth="1"/>
    <col min="6" max="6" width="12.421875" style="9" bestFit="1" customWidth="1"/>
    <col min="7" max="7" width="12.7109375" style="9" bestFit="1" customWidth="1"/>
    <col min="8" max="8" width="10.57421875" style="9" customWidth="1"/>
    <col min="9" max="9" width="10.28125" style="9" customWidth="1"/>
    <col min="10" max="10" width="12.28125" style="9" customWidth="1"/>
    <col min="11" max="11" width="9.28125" style="9" bestFit="1" customWidth="1"/>
    <col min="12" max="16384" width="9.140625" style="9" customWidth="1"/>
  </cols>
  <sheetData>
    <row r="1" spans="6:10" ht="12.75" customHeight="1">
      <c r="F1" s="4"/>
      <c r="G1" s="4"/>
      <c r="H1" s="4"/>
      <c r="I1" s="4"/>
      <c r="J1" s="4"/>
    </row>
    <row r="2" spans="1:10" ht="15.75">
      <c r="A2" s="116" t="str">
        <f>+'Consol BS  '!A1</f>
        <v>JHM CONSOLIDATION BERHAD</v>
      </c>
      <c r="F2" s="4"/>
      <c r="G2" s="4"/>
      <c r="H2" s="4"/>
      <c r="I2" s="4"/>
      <c r="J2" s="4"/>
    </row>
    <row r="3" spans="1:10" ht="12.75">
      <c r="A3" s="12" t="str">
        <f>+'Consol BS  '!A2</f>
        <v>Company No. 686148-A</v>
      </c>
      <c r="F3" s="4"/>
      <c r="G3" s="4"/>
      <c r="H3" s="4"/>
      <c r="I3" s="4"/>
      <c r="J3" s="4"/>
    </row>
    <row r="4" spans="6:10" ht="12.75">
      <c r="F4" s="4"/>
      <c r="G4" s="4"/>
      <c r="H4" s="4"/>
      <c r="I4" s="4"/>
      <c r="J4" s="4"/>
    </row>
    <row r="5" spans="1:10" ht="14.25">
      <c r="A5" s="115" t="s">
        <v>228</v>
      </c>
      <c r="F5" s="4"/>
      <c r="G5" s="4"/>
      <c r="H5" s="4"/>
      <c r="I5" s="4"/>
      <c r="J5" s="4"/>
    </row>
    <row r="6" spans="1:10" ht="14.25">
      <c r="A6" s="115"/>
      <c r="F6" s="4"/>
      <c r="G6" s="4"/>
      <c r="H6" s="4"/>
      <c r="I6" s="4"/>
      <c r="J6" s="4"/>
    </row>
    <row r="7" spans="1:10" ht="14.25">
      <c r="A7" s="115" t="s">
        <v>129</v>
      </c>
      <c r="F7" s="4"/>
      <c r="G7" s="4"/>
      <c r="H7" s="4"/>
      <c r="I7" s="4"/>
      <c r="J7" s="4"/>
    </row>
    <row r="8" spans="6:10" ht="12.75">
      <c r="F8" s="4"/>
      <c r="G8" s="4"/>
      <c r="H8" s="4"/>
      <c r="I8" s="4"/>
      <c r="J8" s="4"/>
    </row>
    <row r="9" spans="1:10" ht="12.75">
      <c r="A9" s="26" t="s">
        <v>15</v>
      </c>
      <c r="B9" s="142" t="s">
        <v>137</v>
      </c>
      <c r="C9" s="121"/>
      <c r="D9" s="122"/>
      <c r="E9" s="112"/>
      <c r="F9" s="113"/>
      <c r="G9" s="112"/>
      <c r="H9" s="4"/>
      <c r="I9" s="4"/>
      <c r="J9" s="4"/>
    </row>
    <row r="10" spans="2:10" ht="12.75" customHeight="1">
      <c r="B10" s="113"/>
      <c r="C10" s="112"/>
      <c r="D10" s="112"/>
      <c r="E10" s="112"/>
      <c r="F10" s="113"/>
      <c r="G10" s="112"/>
      <c r="H10" s="4"/>
      <c r="I10" s="4"/>
      <c r="J10" s="4"/>
    </row>
    <row r="11" spans="2:12" ht="12.75">
      <c r="B11" s="113"/>
      <c r="C11" s="112"/>
      <c r="D11" s="112"/>
      <c r="E11" s="112"/>
      <c r="F11" s="113"/>
      <c r="G11" s="112"/>
      <c r="H11" s="4"/>
      <c r="I11" s="4"/>
      <c r="J11" s="4"/>
      <c r="L11" s="27"/>
    </row>
    <row r="12" spans="2:10" ht="12.75">
      <c r="B12" s="113"/>
      <c r="C12" s="112"/>
      <c r="D12" s="112"/>
      <c r="E12" s="112"/>
      <c r="F12" s="113"/>
      <c r="G12" s="112"/>
      <c r="H12" s="4"/>
      <c r="I12" s="4"/>
      <c r="J12" s="4"/>
    </row>
    <row r="13" spans="2:10" ht="12.75">
      <c r="B13" s="113"/>
      <c r="C13" s="112"/>
      <c r="D13" s="112"/>
      <c r="E13" s="112"/>
      <c r="F13" s="113"/>
      <c r="G13" s="112"/>
      <c r="H13" s="4"/>
      <c r="I13" s="4"/>
      <c r="J13" s="4"/>
    </row>
    <row r="14" spans="2:10" ht="12.75">
      <c r="B14" s="113"/>
      <c r="C14" s="112"/>
      <c r="D14" s="112"/>
      <c r="E14" s="112"/>
      <c r="F14" s="113"/>
      <c r="G14" s="112"/>
      <c r="H14" s="4"/>
      <c r="I14" s="4"/>
      <c r="J14" s="4"/>
    </row>
    <row r="15" spans="2:10" ht="12.75">
      <c r="B15" s="113"/>
      <c r="C15" s="112"/>
      <c r="D15" s="112"/>
      <c r="E15" s="112"/>
      <c r="F15" s="113"/>
      <c r="G15"/>
      <c r="H15" s="4"/>
      <c r="I15" s="4"/>
      <c r="J15" s="4"/>
    </row>
    <row r="16" spans="2:10" ht="12.75">
      <c r="B16" s="113"/>
      <c r="C16" s="112"/>
      <c r="D16" s="112"/>
      <c r="E16" s="112"/>
      <c r="F16" s="113"/>
      <c r="G16"/>
      <c r="H16" s="4"/>
      <c r="I16" s="4"/>
      <c r="J16" s="4"/>
    </row>
    <row r="17" spans="2:10" ht="12.75">
      <c r="B17" s="113"/>
      <c r="C17" s="112"/>
      <c r="D17" s="112"/>
      <c r="E17" s="112"/>
      <c r="F17" s="113"/>
      <c r="G17"/>
      <c r="H17" s="4"/>
      <c r="I17" s="4"/>
      <c r="J17" s="4"/>
    </row>
    <row r="18" spans="2:10" ht="12.75">
      <c r="B18" s="113"/>
      <c r="C18" s="112"/>
      <c r="D18" s="112"/>
      <c r="E18" s="112"/>
      <c r="F18" s="114"/>
      <c r="G18"/>
      <c r="H18" s="4"/>
      <c r="I18" s="4"/>
      <c r="J18" s="4"/>
    </row>
    <row r="19" spans="2:10" ht="12.75">
      <c r="B19" s="113"/>
      <c r="C19" s="112"/>
      <c r="D19" s="112"/>
      <c r="E19" s="112"/>
      <c r="F19" s="114"/>
      <c r="G19"/>
      <c r="H19" s="4"/>
      <c r="I19" s="4"/>
      <c r="J19" s="4"/>
    </row>
    <row r="20" spans="2:10" ht="12.75">
      <c r="B20" s="113"/>
      <c r="C20" s="112"/>
      <c r="D20" s="112"/>
      <c r="E20" s="112"/>
      <c r="F20" s="114"/>
      <c r="G20"/>
      <c r="H20" s="4"/>
      <c r="I20" s="4"/>
      <c r="J20" s="4"/>
    </row>
    <row r="21" spans="2:10" ht="12.75">
      <c r="B21" s="113"/>
      <c r="C21" s="112"/>
      <c r="D21" s="112"/>
      <c r="E21" s="112"/>
      <c r="F21" s="114"/>
      <c r="G21"/>
      <c r="H21" s="4"/>
      <c r="I21" s="4"/>
      <c r="J21" s="4"/>
    </row>
    <row r="22" spans="2:10" ht="12.75">
      <c r="B22" s="113"/>
      <c r="C22" s="112"/>
      <c r="D22" s="112"/>
      <c r="E22" s="112"/>
      <c r="F22" s="114"/>
      <c r="G22"/>
      <c r="H22" s="4"/>
      <c r="I22" s="4"/>
      <c r="J22" s="4"/>
    </row>
    <row r="23" spans="2:10" ht="12.75">
      <c r="B23" s="113"/>
      <c r="C23" s="112"/>
      <c r="D23" s="112"/>
      <c r="E23" s="112"/>
      <c r="F23" s="114"/>
      <c r="G23"/>
      <c r="H23" s="4"/>
      <c r="I23" s="4"/>
      <c r="J23" s="4"/>
    </row>
    <row r="24" spans="2:10" ht="12.75">
      <c r="B24" s="113"/>
      <c r="C24" s="112"/>
      <c r="D24" s="112"/>
      <c r="E24" s="112"/>
      <c r="F24" s="114"/>
      <c r="G24"/>
      <c r="H24" s="4"/>
      <c r="I24" s="4"/>
      <c r="J24" s="4"/>
    </row>
    <row r="25" spans="2:10" ht="12.75">
      <c r="B25" s="113"/>
      <c r="C25" s="112"/>
      <c r="D25" s="112"/>
      <c r="E25" s="112"/>
      <c r="F25" s="114"/>
      <c r="G25"/>
      <c r="H25" s="4"/>
      <c r="I25" s="4"/>
      <c r="J25" s="4"/>
    </row>
    <row r="26" spans="2:10" ht="12.75">
      <c r="B26" s="113"/>
      <c r="C26" s="112"/>
      <c r="D26" s="112"/>
      <c r="E26" s="112"/>
      <c r="F26" s="114"/>
      <c r="G26"/>
      <c r="H26" s="4"/>
      <c r="I26" s="4"/>
      <c r="J26" s="4"/>
    </row>
    <row r="27" spans="2:10" ht="12.75">
      <c r="B27" s="113"/>
      <c r="C27" s="112"/>
      <c r="D27" s="112"/>
      <c r="E27" s="112"/>
      <c r="F27" s="114"/>
      <c r="G27"/>
      <c r="H27" s="4"/>
      <c r="I27" s="4"/>
      <c r="J27" s="4"/>
    </row>
    <row r="28" spans="2:10" ht="12.75">
      <c r="B28" s="113"/>
      <c r="C28" s="112"/>
      <c r="D28" s="112"/>
      <c r="E28" s="112"/>
      <c r="F28" s="114"/>
      <c r="G28"/>
      <c r="H28" s="4"/>
      <c r="I28" s="4"/>
      <c r="J28" s="4"/>
    </row>
    <row r="29" spans="2:10" ht="12.75">
      <c r="B29" s="113"/>
      <c r="C29" s="112"/>
      <c r="D29" s="112"/>
      <c r="E29" s="112"/>
      <c r="F29" s="114"/>
      <c r="G29"/>
      <c r="H29" s="4"/>
      <c r="I29" s="4"/>
      <c r="J29" s="4"/>
    </row>
    <row r="30" spans="2:10" ht="12.75">
      <c r="B30" s="113"/>
      <c r="C30" s="112"/>
      <c r="D30" s="112"/>
      <c r="E30" s="112"/>
      <c r="F30" s="114"/>
      <c r="G30"/>
      <c r="H30" s="4"/>
      <c r="I30" s="4"/>
      <c r="J30" s="4"/>
    </row>
    <row r="31" spans="2:10" ht="12.75">
      <c r="B31" s="113"/>
      <c r="C31" s="112"/>
      <c r="D31" s="112"/>
      <c r="E31" s="112"/>
      <c r="F31" s="114"/>
      <c r="G31"/>
      <c r="H31" s="4"/>
      <c r="I31" s="4"/>
      <c r="J31" s="4"/>
    </row>
    <row r="32" spans="2:10" ht="12.75">
      <c r="B32" s="113"/>
      <c r="C32" s="112"/>
      <c r="D32" s="112"/>
      <c r="E32" s="112"/>
      <c r="F32" s="114"/>
      <c r="G32"/>
      <c r="H32" s="4"/>
      <c r="I32" s="4"/>
      <c r="J32" s="4"/>
    </row>
    <row r="33" spans="2:10" ht="12.75">
      <c r="B33" s="113"/>
      <c r="C33" s="112"/>
      <c r="D33" s="112"/>
      <c r="E33" s="112"/>
      <c r="F33" s="114"/>
      <c r="G33"/>
      <c r="H33" s="4"/>
      <c r="I33" s="4"/>
      <c r="J33" s="4"/>
    </row>
    <row r="34" spans="2:10" ht="12.75">
      <c r="B34" s="113"/>
      <c r="C34" s="112"/>
      <c r="D34" s="112"/>
      <c r="E34" s="112"/>
      <c r="F34" s="114"/>
      <c r="G34"/>
      <c r="H34" s="4"/>
      <c r="I34" s="4"/>
      <c r="J34" s="4"/>
    </row>
    <row r="35" spans="2:10" ht="12.75">
      <c r="B35" s="113"/>
      <c r="C35" s="112"/>
      <c r="D35" s="112"/>
      <c r="E35" s="112"/>
      <c r="F35" s="114"/>
      <c r="G35"/>
      <c r="H35" s="4"/>
      <c r="I35" s="4"/>
      <c r="J35" s="4"/>
    </row>
    <row r="36" spans="2:10" ht="12.75">
      <c r="B36" s="113"/>
      <c r="C36" s="112"/>
      <c r="D36" s="112"/>
      <c r="E36" s="112"/>
      <c r="F36" s="114"/>
      <c r="G36"/>
      <c r="H36" s="4"/>
      <c r="I36" s="4"/>
      <c r="J36" s="4"/>
    </row>
    <row r="37" spans="2:10" ht="12.75">
      <c r="B37" s="113"/>
      <c r="C37" s="112"/>
      <c r="D37" s="112"/>
      <c r="E37" s="112"/>
      <c r="F37" s="114"/>
      <c r="G37"/>
      <c r="H37" s="4"/>
      <c r="I37" s="4"/>
      <c r="J37" s="4"/>
    </row>
    <row r="38" spans="2:10" ht="12.75">
      <c r="B38" s="113"/>
      <c r="C38" s="112"/>
      <c r="D38" s="112"/>
      <c r="E38" s="112"/>
      <c r="F38" s="114"/>
      <c r="G38"/>
      <c r="H38" s="4"/>
      <c r="I38" s="4"/>
      <c r="J38" s="4"/>
    </row>
    <row r="39" spans="2:10" ht="12.75">
      <c r="B39" s="113"/>
      <c r="C39" s="112"/>
      <c r="D39" s="112"/>
      <c r="E39" s="112"/>
      <c r="F39" s="114"/>
      <c r="G39"/>
      <c r="H39" s="4"/>
      <c r="I39" s="4"/>
      <c r="J39" s="4"/>
    </row>
    <row r="40" spans="2:10" ht="12.75">
      <c r="B40" s="113"/>
      <c r="C40" s="112"/>
      <c r="D40" s="112"/>
      <c r="E40" s="112"/>
      <c r="F40" s="114"/>
      <c r="G40"/>
      <c r="H40" s="4"/>
      <c r="I40" s="4"/>
      <c r="J40" s="4"/>
    </row>
    <row r="41" spans="2:10" ht="12.75">
      <c r="B41" s="113"/>
      <c r="C41" s="112"/>
      <c r="D41" s="112"/>
      <c r="E41" s="112"/>
      <c r="F41" s="114"/>
      <c r="G41"/>
      <c r="H41" s="4"/>
      <c r="I41" s="4"/>
      <c r="J41" s="4"/>
    </row>
    <row r="42" spans="2:10" ht="12.75">
      <c r="B42" s="113"/>
      <c r="C42" s="112"/>
      <c r="D42" s="112"/>
      <c r="E42" s="112"/>
      <c r="F42" s="114"/>
      <c r="G42"/>
      <c r="H42" s="4"/>
      <c r="I42" s="4"/>
      <c r="J42" s="4"/>
    </row>
    <row r="43" spans="2:10" ht="12.75">
      <c r="B43" s="113"/>
      <c r="C43" s="112"/>
      <c r="D43" s="112"/>
      <c r="E43" s="112"/>
      <c r="F43" s="114"/>
      <c r="G43"/>
      <c r="H43" s="4"/>
      <c r="I43" s="4"/>
      <c r="J43" s="4"/>
    </row>
    <row r="44" spans="2:10" ht="12.75">
      <c r="B44" s="113"/>
      <c r="C44" s="112"/>
      <c r="D44" s="112"/>
      <c r="E44" s="112"/>
      <c r="F44" s="114"/>
      <c r="G44"/>
      <c r="H44" s="4"/>
      <c r="I44" s="4"/>
      <c r="J44" s="4"/>
    </row>
    <row r="45" spans="2:10" ht="12.75">
      <c r="B45" s="113"/>
      <c r="C45" s="112"/>
      <c r="D45" s="112"/>
      <c r="E45" s="112"/>
      <c r="F45" s="114"/>
      <c r="G45"/>
      <c r="H45" s="4"/>
      <c r="I45" s="4"/>
      <c r="J45" s="4"/>
    </row>
    <row r="46" spans="2:10" ht="12.75">
      <c r="B46" s="113"/>
      <c r="C46" s="112"/>
      <c r="D46" s="112"/>
      <c r="E46" s="112"/>
      <c r="F46" s="114"/>
      <c r="G46"/>
      <c r="H46" s="4"/>
      <c r="I46" s="4"/>
      <c r="J46" s="4"/>
    </row>
    <row r="47" spans="2:10" ht="12.75">
      <c r="B47" s="113"/>
      <c r="C47" s="112"/>
      <c r="D47" s="112"/>
      <c r="E47" s="112"/>
      <c r="F47" s="114"/>
      <c r="G47"/>
      <c r="H47" s="4"/>
      <c r="I47" s="4"/>
      <c r="J47" s="4"/>
    </row>
    <row r="48" spans="2:10" ht="12.75">
      <c r="B48" s="113"/>
      <c r="C48" s="112"/>
      <c r="D48" s="112"/>
      <c r="E48" s="112"/>
      <c r="F48" s="114"/>
      <c r="G48"/>
      <c r="H48" s="4"/>
      <c r="I48" s="4"/>
      <c r="J48" s="4"/>
    </row>
    <row r="49" spans="2:10" ht="12.75">
      <c r="B49" s="113"/>
      <c r="C49" s="112"/>
      <c r="D49" s="112"/>
      <c r="E49" s="112"/>
      <c r="F49" s="114"/>
      <c r="G49"/>
      <c r="H49" s="4"/>
      <c r="I49" s="4"/>
      <c r="J49" s="4"/>
    </row>
    <row r="50" spans="2:10" ht="12.75">
      <c r="B50" s="113"/>
      <c r="C50" s="112"/>
      <c r="D50" s="112"/>
      <c r="E50" s="112"/>
      <c r="F50" s="114"/>
      <c r="G50"/>
      <c r="H50" s="4"/>
      <c r="I50" s="4"/>
      <c r="J50" s="4"/>
    </row>
    <row r="51" spans="2:10" ht="12.75">
      <c r="B51" s="113"/>
      <c r="C51" s="112"/>
      <c r="D51" s="112"/>
      <c r="E51" s="112"/>
      <c r="F51" s="114"/>
      <c r="G51"/>
      <c r="H51" s="4"/>
      <c r="I51" s="4"/>
      <c r="J51" s="4"/>
    </row>
    <row r="52" spans="2:10" ht="12.75">
      <c r="B52" s="113"/>
      <c r="C52" s="112"/>
      <c r="D52" s="112"/>
      <c r="E52" s="112"/>
      <c r="F52" s="114"/>
      <c r="G52"/>
      <c r="H52" s="4"/>
      <c r="I52" s="4"/>
      <c r="J52" s="4"/>
    </row>
    <row r="53" spans="2:10" ht="12.75">
      <c r="B53" s="113"/>
      <c r="C53" s="112"/>
      <c r="D53" s="112"/>
      <c r="E53" s="112"/>
      <c r="F53" s="114"/>
      <c r="G53"/>
      <c r="H53" s="4"/>
      <c r="I53" s="4"/>
      <c r="J53" s="4"/>
    </row>
    <row r="54" spans="1:10" ht="12.75">
      <c r="A54" s="26" t="s">
        <v>16</v>
      </c>
      <c r="B54" s="2" t="s">
        <v>136</v>
      </c>
      <c r="F54" s="4"/>
      <c r="G54" s="4"/>
      <c r="H54" s="4"/>
      <c r="I54" s="4"/>
      <c r="J54" s="4"/>
    </row>
    <row r="55" spans="6:10" ht="12.75">
      <c r="F55" s="29"/>
      <c r="G55" s="4"/>
      <c r="H55" s="4"/>
      <c r="I55" s="4"/>
      <c r="J55" s="4"/>
    </row>
    <row r="56" spans="2:10" ht="12.75">
      <c r="B56" s="4" t="s">
        <v>204</v>
      </c>
      <c r="F56" s="4"/>
      <c r="G56" s="4"/>
      <c r="H56" s="4"/>
      <c r="I56" s="4"/>
      <c r="J56" s="4"/>
    </row>
    <row r="57" spans="6:10" ht="12.75">
      <c r="F57" s="4"/>
      <c r="G57" s="4"/>
      <c r="H57" s="4"/>
      <c r="I57" s="4"/>
      <c r="J57" s="4"/>
    </row>
    <row r="58" spans="6:10" ht="12.75">
      <c r="F58" s="4"/>
      <c r="G58" s="4"/>
      <c r="H58" s="4"/>
      <c r="I58" s="4"/>
      <c r="J58" s="4"/>
    </row>
    <row r="59" spans="1:10" ht="12.75">
      <c r="A59" s="26" t="s">
        <v>17</v>
      </c>
      <c r="B59" s="2" t="s">
        <v>140</v>
      </c>
      <c r="F59" s="4"/>
      <c r="G59" s="4"/>
      <c r="H59" s="4"/>
      <c r="I59" s="4"/>
      <c r="J59" s="4"/>
    </row>
    <row r="60" spans="1:10" ht="12.75">
      <c r="A60" s="26"/>
      <c r="B60" s="2"/>
      <c r="F60" s="4"/>
      <c r="G60" s="4"/>
      <c r="H60" s="4"/>
      <c r="I60" s="4"/>
      <c r="J60" s="4"/>
    </row>
    <row r="61" spans="1:10" ht="12.75">
      <c r="A61" s="26"/>
      <c r="B61" s="4" t="s">
        <v>166</v>
      </c>
      <c r="F61" s="4"/>
      <c r="G61" s="4"/>
      <c r="H61" s="4"/>
      <c r="I61" s="4"/>
      <c r="J61" s="4"/>
    </row>
    <row r="62" spans="1:10" ht="12.75">
      <c r="A62" s="26"/>
      <c r="B62" s="4" t="s">
        <v>167</v>
      </c>
      <c r="F62" s="4"/>
      <c r="G62" s="4"/>
      <c r="H62" s="4"/>
      <c r="I62" s="4"/>
      <c r="J62" s="4"/>
    </row>
    <row r="63" spans="1:10" ht="12.75">
      <c r="A63" s="26"/>
      <c r="F63" s="4"/>
      <c r="G63" s="4"/>
      <c r="H63" s="4"/>
      <c r="I63" s="4"/>
      <c r="J63" s="4"/>
    </row>
    <row r="64" spans="1:10" ht="12.75" customHeight="1">
      <c r="A64" s="26"/>
      <c r="B64" s="2"/>
      <c r="F64" s="4"/>
      <c r="G64" s="4"/>
      <c r="H64" s="4"/>
      <c r="I64" s="4"/>
      <c r="J64" s="4"/>
    </row>
    <row r="65" spans="1:2" s="4" customFormat="1" ht="12.75">
      <c r="A65" s="26" t="s">
        <v>18</v>
      </c>
      <c r="B65" s="2" t="s">
        <v>130</v>
      </c>
    </row>
    <row r="66" s="4" customFormat="1" ht="12.75">
      <c r="A66" s="25"/>
    </row>
    <row r="67" spans="1:2" s="4" customFormat="1" ht="12.75">
      <c r="A67" s="25"/>
      <c r="B67" s="4" t="s">
        <v>131</v>
      </c>
    </row>
    <row r="68" spans="6:10" ht="12.75">
      <c r="F68" s="4"/>
      <c r="G68" s="4"/>
      <c r="H68" s="4"/>
      <c r="I68" s="4"/>
      <c r="J68" s="4"/>
    </row>
    <row r="69" spans="1:10" ht="12.75">
      <c r="A69" s="26"/>
      <c r="B69" s="2"/>
      <c r="F69" s="4"/>
      <c r="G69" s="4"/>
      <c r="H69" s="4"/>
      <c r="I69" s="4"/>
      <c r="J69" s="4"/>
    </row>
    <row r="70" spans="1:10" ht="12.75">
      <c r="A70" s="26" t="s">
        <v>19</v>
      </c>
      <c r="B70" s="2" t="s">
        <v>139</v>
      </c>
      <c r="F70" s="4"/>
      <c r="G70" s="4"/>
      <c r="H70" s="4"/>
      <c r="I70" s="4"/>
      <c r="J70" s="4"/>
    </row>
    <row r="71" spans="1:10" ht="12.75">
      <c r="A71" s="26"/>
      <c r="B71" s="2"/>
      <c r="F71" s="4"/>
      <c r="G71" s="4"/>
      <c r="H71" s="4"/>
      <c r="I71" s="4"/>
      <c r="J71" s="4"/>
    </row>
    <row r="72" spans="1:10" ht="12.75">
      <c r="A72" s="26"/>
      <c r="B72" s="165" t="s">
        <v>132</v>
      </c>
      <c r="C72" s="165"/>
      <c r="D72" s="165"/>
      <c r="E72" s="165"/>
      <c r="F72" s="165"/>
      <c r="G72" s="165"/>
      <c r="H72" s="4"/>
      <c r="I72" s="4"/>
      <c r="J72" s="4"/>
    </row>
    <row r="73" spans="1:10" ht="12.75">
      <c r="A73" s="26"/>
      <c r="B73" s="11"/>
      <c r="C73" s="11"/>
      <c r="D73" s="11"/>
      <c r="E73" s="11"/>
      <c r="F73" s="11"/>
      <c r="G73" s="11"/>
      <c r="H73" s="4"/>
      <c r="I73" s="4"/>
      <c r="J73" s="4"/>
    </row>
    <row r="74" spans="1:10" ht="12.75">
      <c r="A74" s="26"/>
      <c r="B74" s="2"/>
      <c r="F74" s="4"/>
      <c r="G74" s="4"/>
      <c r="H74" s="4"/>
      <c r="I74" s="4"/>
      <c r="J74" s="4"/>
    </row>
    <row r="75" spans="1:10" ht="12.75">
      <c r="A75" s="26" t="s">
        <v>20</v>
      </c>
      <c r="B75" s="2" t="s">
        <v>138</v>
      </c>
      <c r="F75" s="4"/>
      <c r="G75" s="4"/>
      <c r="H75" s="4"/>
      <c r="I75" s="4"/>
      <c r="J75" s="4"/>
    </row>
    <row r="76" spans="6:10" ht="12.75">
      <c r="F76" s="4"/>
      <c r="G76" s="4"/>
      <c r="H76" s="4"/>
      <c r="I76" s="4"/>
      <c r="J76" s="4"/>
    </row>
    <row r="77" spans="2:11" ht="12.75">
      <c r="B77" s="165" t="s">
        <v>114</v>
      </c>
      <c r="C77" s="165"/>
      <c r="D77" s="165"/>
      <c r="E77" s="165"/>
      <c r="F77" s="165"/>
      <c r="G77" s="165"/>
      <c r="H77" s="4"/>
      <c r="I77" s="4"/>
      <c r="J77" s="4"/>
      <c r="K77" s="4"/>
    </row>
    <row r="78" spans="2:11" ht="12.75">
      <c r="B78" s="165"/>
      <c r="C78" s="165"/>
      <c r="D78" s="165"/>
      <c r="E78" s="165"/>
      <c r="F78" s="165"/>
      <c r="G78" s="165"/>
      <c r="H78" s="5"/>
      <c r="I78" s="5"/>
      <c r="J78" s="4"/>
      <c r="K78" s="4"/>
    </row>
    <row r="79" spans="2:11" ht="12.75">
      <c r="B79" s="11"/>
      <c r="C79" s="11"/>
      <c r="D79" s="11"/>
      <c r="E79" s="11"/>
      <c r="F79" s="11"/>
      <c r="G79" s="11"/>
      <c r="H79" s="5"/>
      <c r="I79" s="5"/>
      <c r="J79" s="4"/>
      <c r="K79" s="4"/>
    </row>
    <row r="80" spans="2:11" ht="12.75">
      <c r="B80" s="11"/>
      <c r="C80" s="11"/>
      <c r="D80" s="11"/>
      <c r="E80" s="11"/>
      <c r="F80" s="11"/>
      <c r="G80" s="11"/>
      <c r="H80" s="5"/>
      <c r="I80" s="5"/>
      <c r="J80" s="4"/>
      <c r="K80" s="4"/>
    </row>
    <row r="81" spans="1:10" ht="12.75">
      <c r="A81" s="26" t="s">
        <v>21</v>
      </c>
      <c r="B81" s="2" t="s">
        <v>115</v>
      </c>
      <c r="F81" s="4"/>
      <c r="G81" s="4"/>
      <c r="H81" s="4"/>
      <c r="I81" s="4"/>
      <c r="J81" s="4"/>
    </row>
    <row r="82" spans="6:10" ht="12.75">
      <c r="F82" s="4"/>
      <c r="G82" s="4"/>
      <c r="H82" s="4"/>
      <c r="I82" s="4"/>
      <c r="J82" s="4"/>
    </row>
    <row r="83" spans="6:12" ht="12.75">
      <c r="F83" s="4"/>
      <c r="G83" s="4"/>
      <c r="H83" s="4"/>
      <c r="I83" s="4"/>
      <c r="J83" s="77"/>
      <c r="K83" s="4"/>
      <c r="L83" s="4"/>
    </row>
    <row r="84" spans="6:12" ht="12.75">
      <c r="F84" s="4"/>
      <c r="G84" s="4"/>
      <c r="H84" s="4"/>
      <c r="I84" s="4"/>
      <c r="J84" s="4"/>
      <c r="K84" s="4"/>
      <c r="L84" s="4"/>
    </row>
    <row r="85" spans="6:12" ht="12.75">
      <c r="F85" s="4"/>
      <c r="G85" s="4"/>
      <c r="H85" s="4"/>
      <c r="I85" s="4"/>
      <c r="J85" s="4"/>
      <c r="K85" s="4"/>
      <c r="L85" s="4"/>
    </row>
    <row r="86" spans="1:12" ht="12.75">
      <c r="A86" s="26" t="s">
        <v>22</v>
      </c>
      <c r="B86" s="2" t="s">
        <v>147</v>
      </c>
      <c r="F86" s="4"/>
      <c r="G86" s="4"/>
      <c r="H86" s="4"/>
      <c r="I86" s="4"/>
      <c r="J86" s="4"/>
      <c r="K86" s="4"/>
      <c r="L86" s="4"/>
    </row>
    <row r="87" spans="1:12" ht="12.75">
      <c r="A87" s="26"/>
      <c r="B87" s="2"/>
      <c r="F87" s="4"/>
      <c r="G87" s="4"/>
      <c r="H87" s="4"/>
      <c r="I87" s="4"/>
      <c r="J87" s="4"/>
      <c r="K87" s="4"/>
      <c r="L87" s="4"/>
    </row>
    <row r="88" spans="2:12" ht="12.75">
      <c r="B88" s="4" t="s">
        <v>177</v>
      </c>
      <c r="F88" s="4"/>
      <c r="G88" s="4"/>
      <c r="H88" s="4"/>
      <c r="I88" s="4"/>
      <c r="J88" s="4"/>
      <c r="K88" s="4"/>
      <c r="L88" s="4"/>
    </row>
    <row r="89" spans="6:12" ht="12.75">
      <c r="F89" s="4"/>
      <c r="G89" s="4"/>
      <c r="H89" s="4"/>
      <c r="I89" s="4"/>
      <c r="J89" s="4"/>
      <c r="K89" s="4"/>
      <c r="L89" s="4"/>
    </row>
    <row r="90" spans="2:12" ht="12.75">
      <c r="B90" s="25" t="s">
        <v>229</v>
      </c>
      <c r="C90" s="25"/>
      <c r="D90" s="25"/>
      <c r="E90" s="25"/>
      <c r="F90" s="25"/>
      <c r="G90" s="25"/>
      <c r="H90" s="25"/>
      <c r="I90" s="4"/>
      <c r="J90" s="4"/>
      <c r="K90" s="4"/>
      <c r="L90" s="4"/>
    </row>
    <row r="91" spans="6:12" ht="12.75">
      <c r="F91" s="4"/>
      <c r="G91" s="4"/>
      <c r="H91" s="4"/>
      <c r="I91" s="4"/>
      <c r="J91" s="4"/>
      <c r="K91" s="4"/>
      <c r="L91" s="4"/>
    </row>
    <row r="92" spans="2:12" ht="63.75">
      <c r="B92" s="126"/>
      <c r="C92" s="127" t="s">
        <v>190</v>
      </c>
      <c r="D92" s="127" t="s">
        <v>178</v>
      </c>
      <c r="E92" s="127" t="s">
        <v>179</v>
      </c>
      <c r="F92" s="127" t="s">
        <v>180</v>
      </c>
      <c r="G92" s="128" t="s">
        <v>181</v>
      </c>
      <c r="H92" s="129" t="s">
        <v>12</v>
      </c>
      <c r="I92" s="4"/>
      <c r="J92" s="4"/>
      <c r="K92" s="4"/>
      <c r="L92" s="4"/>
    </row>
    <row r="93" spans="2:12" ht="12.75">
      <c r="B93" s="126"/>
      <c r="C93" s="130" t="s">
        <v>13</v>
      </c>
      <c r="D93" s="130" t="s">
        <v>13</v>
      </c>
      <c r="E93" s="130" t="s">
        <v>13</v>
      </c>
      <c r="F93" s="130" t="s">
        <v>13</v>
      </c>
      <c r="G93" s="130"/>
      <c r="H93" s="130" t="s">
        <v>13</v>
      </c>
      <c r="I93" s="4"/>
      <c r="J93" s="4"/>
      <c r="K93" s="4"/>
      <c r="L93" s="4"/>
    </row>
    <row r="94" spans="2:12" ht="12.75">
      <c r="B94" s="131" t="s">
        <v>182</v>
      </c>
      <c r="C94" s="126"/>
      <c r="D94" s="126"/>
      <c r="F94" s="132"/>
      <c r="G94" s="132"/>
      <c r="H94" s="132"/>
      <c r="I94" s="4"/>
      <c r="J94" s="4"/>
      <c r="K94" s="4"/>
      <c r="L94" s="4"/>
    </row>
    <row r="95" spans="2:12" ht="12.75">
      <c r="B95" s="126" t="s">
        <v>183</v>
      </c>
      <c r="C95" s="133">
        <v>53326</v>
      </c>
      <c r="D95" s="133">
        <v>9090</v>
      </c>
      <c r="E95" s="133">
        <v>7018</v>
      </c>
      <c r="F95" s="133">
        <v>0.04997</v>
      </c>
      <c r="G95" s="133">
        <v>0</v>
      </c>
      <c r="H95" s="133">
        <f>SUM(C95:G95)</f>
        <v>69434.04997</v>
      </c>
      <c r="I95" s="4"/>
      <c r="J95" s="4"/>
      <c r="K95" s="4"/>
      <c r="L95" s="4"/>
    </row>
    <row r="96" spans="2:12" ht="12.75">
      <c r="B96" s="126" t="s">
        <v>184</v>
      </c>
      <c r="C96" s="28">
        <v>0</v>
      </c>
      <c r="D96" s="28">
        <v>0</v>
      </c>
      <c r="E96" s="28">
        <v>0</v>
      </c>
      <c r="F96" s="28">
        <v>0</v>
      </c>
      <c r="G96" s="28">
        <v>0</v>
      </c>
      <c r="H96" s="28">
        <v>0</v>
      </c>
      <c r="I96" s="4"/>
      <c r="J96" s="4"/>
      <c r="K96" s="4"/>
      <c r="L96" s="4"/>
    </row>
    <row r="97" spans="2:12" ht="13.5" thickBot="1">
      <c r="B97" s="126" t="s">
        <v>185</v>
      </c>
      <c r="C97" s="134">
        <f>SUM(C95:C96)</f>
        <v>53326</v>
      </c>
      <c r="D97" s="134">
        <f>SUM(D95:D96)</f>
        <v>9090</v>
      </c>
      <c r="E97" s="134">
        <f>SUM(E95:E96)</f>
        <v>7018</v>
      </c>
      <c r="F97" s="134">
        <f>SUM(F95:F96)</f>
        <v>0.04997</v>
      </c>
      <c r="G97" s="134">
        <v>0</v>
      </c>
      <c r="H97" s="134">
        <f>SUM(C97:F97)</f>
        <v>69434.04997</v>
      </c>
      <c r="I97" s="4"/>
      <c r="J97" s="4"/>
      <c r="K97" s="4"/>
      <c r="L97" s="4"/>
    </row>
    <row r="98" spans="2:12" ht="13.5" thickTop="1">
      <c r="B98" s="126"/>
      <c r="C98" s="133"/>
      <c r="D98" s="133"/>
      <c r="F98" s="135"/>
      <c r="G98" s="135"/>
      <c r="H98" s="133"/>
      <c r="I98" s="4"/>
      <c r="J98" s="4"/>
      <c r="K98" s="4"/>
      <c r="L98" s="4"/>
    </row>
    <row r="99" spans="2:12" ht="12.75">
      <c r="B99" s="131" t="s">
        <v>186</v>
      </c>
      <c r="C99" s="133">
        <f>2896-317-575-3</f>
        <v>2001</v>
      </c>
      <c r="D99" s="133">
        <v>-498</v>
      </c>
      <c r="E99" s="133">
        <v>1699</v>
      </c>
      <c r="F99" s="28">
        <v>-176</v>
      </c>
      <c r="G99" s="28">
        <v>0</v>
      </c>
      <c r="H99" s="3">
        <f>SUM(C99:G99)</f>
        <v>3026</v>
      </c>
      <c r="I99" s="4"/>
      <c r="J99" s="4"/>
      <c r="K99" s="4"/>
      <c r="L99" s="4"/>
    </row>
    <row r="100" spans="2:12" ht="12.75">
      <c r="B100" s="126" t="s">
        <v>187</v>
      </c>
      <c r="C100" s="133"/>
      <c r="D100" s="133"/>
      <c r="E100" s="133"/>
      <c r="F100" s="28"/>
      <c r="G100" s="28"/>
      <c r="H100" s="3">
        <f>-CashFlow!C18</f>
        <v>0.98</v>
      </c>
      <c r="I100" s="4"/>
      <c r="J100" s="4"/>
      <c r="K100" s="4"/>
      <c r="L100" s="4"/>
    </row>
    <row r="101" spans="2:12" ht="12.75">
      <c r="B101" s="126" t="s">
        <v>188</v>
      </c>
      <c r="C101" s="133"/>
      <c r="D101" s="133"/>
      <c r="E101" s="135"/>
      <c r="F101" s="28"/>
      <c r="G101" s="28"/>
      <c r="H101" s="35">
        <f>-CashFlow!C17</f>
        <v>-30</v>
      </c>
      <c r="I101" s="4"/>
      <c r="J101" s="4"/>
      <c r="K101" s="4"/>
      <c r="L101" s="4"/>
    </row>
    <row r="102" spans="2:12" ht="12.75">
      <c r="B102" s="126" t="s">
        <v>23</v>
      </c>
      <c r="C102" s="3"/>
      <c r="D102" s="3"/>
      <c r="E102" s="89"/>
      <c r="F102" s="28"/>
      <c r="G102" s="28"/>
      <c r="H102" s="3">
        <f>SUM(H99:H101)</f>
        <v>2996.98</v>
      </c>
      <c r="I102" s="4"/>
      <c r="J102" s="4"/>
      <c r="K102" s="4"/>
      <c r="L102" s="4"/>
    </row>
    <row r="103" spans="2:12" ht="12.75">
      <c r="B103" s="126" t="s">
        <v>24</v>
      </c>
      <c r="C103" s="3"/>
      <c r="D103" s="3"/>
      <c r="E103" s="89"/>
      <c r="F103" s="28"/>
      <c r="G103" s="28"/>
      <c r="H103" s="35">
        <v>-976</v>
      </c>
      <c r="I103" s="4"/>
      <c r="J103" s="4"/>
      <c r="K103" s="4"/>
      <c r="L103" s="4"/>
    </row>
    <row r="104" spans="2:12" ht="13.5" thickBot="1">
      <c r="B104" s="126" t="s">
        <v>189</v>
      </c>
      <c r="C104" s="3"/>
      <c r="D104" s="3"/>
      <c r="E104" s="89"/>
      <c r="F104" s="28"/>
      <c r="G104" s="28"/>
      <c r="H104" s="8">
        <f>SUM(H102:H103)</f>
        <v>2020.98</v>
      </c>
      <c r="I104" s="4"/>
      <c r="J104" s="4"/>
      <c r="K104" s="4"/>
      <c r="L104" s="4"/>
    </row>
    <row r="105" spans="3:12" ht="13.5" thickTop="1">
      <c r="C105" s="3"/>
      <c r="D105" s="3"/>
      <c r="E105" s="89"/>
      <c r="F105" s="28"/>
      <c r="G105" s="28"/>
      <c r="H105" s="7"/>
      <c r="I105" s="4"/>
      <c r="J105" s="4"/>
      <c r="K105" s="4"/>
      <c r="L105" s="4"/>
    </row>
    <row r="106" spans="3:12" ht="12.75">
      <c r="C106" s="3"/>
      <c r="D106" s="3"/>
      <c r="E106" s="89"/>
      <c r="F106" s="28"/>
      <c r="G106" s="28"/>
      <c r="H106" s="7"/>
      <c r="I106" s="4"/>
      <c r="J106" s="4"/>
      <c r="K106" s="4"/>
      <c r="L106" s="4"/>
    </row>
    <row r="107" spans="2:12" ht="12.75">
      <c r="B107" s="167" t="s">
        <v>230</v>
      </c>
      <c r="C107" s="167"/>
      <c r="D107" s="167"/>
      <c r="E107" s="167"/>
      <c r="F107" s="167"/>
      <c r="G107" s="167"/>
      <c r="H107" s="167"/>
      <c r="I107" s="4"/>
      <c r="J107" s="4"/>
      <c r="K107" s="4"/>
      <c r="L107" s="4"/>
    </row>
    <row r="108" spans="6:12" ht="12.75">
      <c r="F108" s="4"/>
      <c r="G108" s="4"/>
      <c r="H108" s="4"/>
      <c r="I108" s="4"/>
      <c r="J108" s="4"/>
      <c r="K108" s="4"/>
      <c r="L108" s="4"/>
    </row>
    <row r="109" spans="2:12" ht="63.75">
      <c r="B109" s="126"/>
      <c r="C109" s="127" t="s">
        <v>190</v>
      </c>
      <c r="D109" s="127" t="s">
        <v>178</v>
      </c>
      <c r="E109" s="127" t="s">
        <v>179</v>
      </c>
      <c r="F109" s="127" t="s">
        <v>180</v>
      </c>
      <c r="G109" s="128" t="s">
        <v>181</v>
      </c>
      <c r="H109" s="129" t="s">
        <v>12</v>
      </c>
      <c r="I109" s="4"/>
      <c r="J109" s="4"/>
      <c r="K109" s="4"/>
      <c r="L109" s="4"/>
    </row>
    <row r="110" spans="2:12" ht="12.75">
      <c r="B110" s="126"/>
      <c r="C110" s="130" t="s">
        <v>13</v>
      </c>
      <c r="D110" s="130" t="s">
        <v>13</v>
      </c>
      <c r="E110" s="130" t="s">
        <v>13</v>
      </c>
      <c r="F110" s="130" t="s">
        <v>13</v>
      </c>
      <c r="G110" s="130"/>
      <c r="H110" s="130" t="s">
        <v>13</v>
      </c>
      <c r="I110" s="4"/>
      <c r="J110" s="4"/>
      <c r="K110" s="4"/>
      <c r="L110" s="4"/>
    </row>
    <row r="111" spans="2:12" ht="12.75">
      <c r="B111" s="131" t="s">
        <v>182</v>
      </c>
      <c r="C111" s="126"/>
      <c r="D111" s="126"/>
      <c r="F111" s="136"/>
      <c r="G111" s="136"/>
      <c r="H111" s="136"/>
      <c r="I111" s="4"/>
      <c r="J111" s="4"/>
      <c r="K111" s="4"/>
      <c r="L111" s="4"/>
    </row>
    <row r="112" spans="2:12" ht="12.75">
      <c r="B112" s="126" t="s">
        <v>183</v>
      </c>
      <c r="C112" s="133">
        <v>45801</v>
      </c>
      <c r="D112" s="133">
        <v>9341</v>
      </c>
      <c r="E112" s="133">
        <v>8185</v>
      </c>
      <c r="F112" s="133">
        <v>0.2</v>
      </c>
      <c r="G112" s="133">
        <v>0</v>
      </c>
      <c r="H112" s="133">
        <f>SUM(C112:G112)</f>
        <v>63327.2</v>
      </c>
      <c r="I112" s="4"/>
      <c r="J112" s="4"/>
      <c r="K112" s="4"/>
      <c r="L112" s="4"/>
    </row>
    <row r="113" spans="2:12" ht="12.75">
      <c r="B113" s="126" t="s">
        <v>184</v>
      </c>
      <c r="C113" s="28">
        <v>0</v>
      </c>
      <c r="D113" s="28">
        <v>0</v>
      </c>
      <c r="E113" s="28">
        <v>0</v>
      </c>
      <c r="F113" s="28">
        <v>0</v>
      </c>
      <c r="G113" s="28">
        <v>0</v>
      </c>
      <c r="H113" s="28">
        <v>0</v>
      </c>
      <c r="I113" s="4"/>
      <c r="J113" s="4"/>
      <c r="K113" s="4"/>
      <c r="L113" s="4"/>
    </row>
    <row r="114" spans="2:12" ht="13.5" thickBot="1">
      <c r="B114" s="126" t="s">
        <v>185</v>
      </c>
      <c r="C114" s="134">
        <f>SUM(C112:C113)</f>
        <v>45801</v>
      </c>
      <c r="D114" s="134">
        <f>SUM(D112:D113)</f>
        <v>9341</v>
      </c>
      <c r="E114" s="134">
        <f>SUM(E112:E113)</f>
        <v>8185</v>
      </c>
      <c r="F114" s="134">
        <f>SUM(F112:F113)</f>
        <v>0.2</v>
      </c>
      <c r="G114" s="134">
        <v>0</v>
      </c>
      <c r="H114" s="134">
        <f>SUM(C114:F114)</f>
        <v>63327.2</v>
      </c>
      <c r="I114" s="4"/>
      <c r="J114" s="4"/>
      <c r="K114" s="4"/>
      <c r="L114" s="4"/>
    </row>
    <row r="115" spans="2:12" ht="13.5" thickTop="1">
      <c r="B115" s="126"/>
      <c r="C115" s="133"/>
      <c r="D115" s="133"/>
      <c r="F115" s="137"/>
      <c r="G115" s="137"/>
      <c r="H115" s="133"/>
      <c r="I115" s="4"/>
      <c r="J115" s="4"/>
      <c r="K115" s="4"/>
      <c r="L115" s="4"/>
    </row>
    <row r="116" spans="2:12" ht="12.75">
      <c r="B116" s="126"/>
      <c r="C116" s="133"/>
      <c r="D116" s="133"/>
      <c r="E116" s="137"/>
      <c r="F116" s="133"/>
      <c r="G116" s="133"/>
      <c r="H116" s="4"/>
      <c r="I116" s="4"/>
      <c r="J116" s="4"/>
      <c r="K116" s="4"/>
      <c r="L116" s="4"/>
    </row>
    <row r="117" spans="2:12" ht="12.75">
      <c r="B117" s="131" t="s">
        <v>186</v>
      </c>
      <c r="C117" s="133">
        <v>3339</v>
      </c>
      <c r="D117" s="133">
        <v>-948</v>
      </c>
      <c r="E117" s="133">
        <v>616</v>
      </c>
      <c r="F117" s="28">
        <v>-172</v>
      </c>
      <c r="G117" s="28">
        <v>0</v>
      </c>
      <c r="H117" s="3">
        <f>SUM(C117:G117)</f>
        <v>2835</v>
      </c>
      <c r="I117" s="4"/>
      <c r="J117" s="4"/>
      <c r="K117" s="4"/>
      <c r="L117" s="4"/>
    </row>
    <row r="118" spans="2:12" ht="12.75">
      <c r="B118" s="126" t="s">
        <v>187</v>
      </c>
      <c r="C118" s="133"/>
      <c r="D118" s="133"/>
      <c r="E118" s="133"/>
      <c r="F118" s="28"/>
      <c r="G118" s="28"/>
      <c r="H118" s="3">
        <v>0.001</v>
      </c>
      <c r="I118" s="4"/>
      <c r="J118" s="4"/>
      <c r="K118" s="4"/>
      <c r="L118" s="4"/>
    </row>
    <row r="119" spans="2:12" ht="12.75">
      <c r="B119" s="126" t="s">
        <v>188</v>
      </c>
      <c r="C119" s="133"/>
      <c r="D119" s="133"/>
      <c r="E119" s="137"/>
      <c r="F119" s="28"/>
      <c r="G119" s="28"/>
      <c r="H119" s="35">
        <v>-58</v>
      </c>
      <c r="I119" s="4"/>
      <c r="J119" s="4"/>
      <c r="K119" s="4"/>
      <c r="L119" s="4"/>
    </row>
    <row r="120" spans="2:12" ht="12.75">
      <c r="B120" s="126" t="s">
        <v>23</v>
      </c>
      <c r="C120" s="3"/>
      <c r="D120" s="3"/>
      <c r="E120" s="138"/>
      <c r="F120" s="28"/>
      <c r="G120" s="28"/>
      <c r="H120" s="3">
        <f>SUM(H117:H119)</f>
        <v>2777.001</v>
      </c>
      <c r="I120" s="4"/>
      <c r="J120" s="4"/>
      <c r="K120" s="4"/>
      <c r="L120" s="4"/>
    </row>
    <row r="121" spans="2:12" ht="12.75">
      <c r="B121" s="126" t="s">
        <v>24</v>
      </c>
      <c r="C121" s="3"/>
      <c r="D121" s="3"/>
      <c r="E121" s="138"/>
      <c r="F121" s="28"/>
      <c r="G121" s="28"/>
      <c r="H121" s="35">
        <v>-537</v>
      </c>
      <c r="I121" s="4"/>
      <c r="J121" s="4"/>
      <c r="K121" s="4"/>
      <c r="L121" s="4"/>
    </row>
    <row r="122" spans="2:12" ht="13.5" thickBot="1">
      <c r="B122" s="4" t="s">
        <v>189</v>
      </c>
      <c r="C122" s="3"/>
      <c r="D122" s="3"/>
      <c r="E122" s="138"/>
      <c r="F122" s="28"/>
      <c r="G122" s="28"/>
      <c r="H122" s="8">
        <f>SUM(H120:H121)</f>
        <v>2240.001</v>
      </c>
      <c r="I122" s="4"/>
      <c r="J122" s="4"/>
      <c r="K122" s="4"/>
      <c r="L122" s="4"/>
    </row>
    <row r="123" spans="3:12" ht="13.5" thickTop="1">
      <c r="C123" s="3"/>
      <c r="D123" s="3"/>
      <c r="E123" s="138"/>
      <c r="F123" s="28"/>
      <c r="G123" s="28"/>
      <c r="H123" s="7"/>
      <c r="I123" s="4"/>
      <c r="J123" s="4"/>
      <c r="K123" s="4"/>
      <c r="L123" s="4"/>
    </row>
    <row r="124" spans="6:12" ht="12.75">
      <c r="F124" s="4"/>
      <c r="G124" s="4"/>
      <c r="H124" s="4"/>
      <c r="I124" s="4"/>
      <c r="J124" s="4"/>
      <c r="K124" s="4"/>
      <c r="L124" s="4"/>
    </row>
    <row r="125" spans="1:12" ht="12.75">
      <c r="A125" s="26" t="s">
        <v>25</v>
      </c>
      <c r="B125" s="2" t="s">
        <v>141</v>
      </c>
      <c r="C125" s="3"/>
      <c r="D125" s="3"/>
      <c r="E125" s="89"/>
      <c r="F125" s="28"/>
      <c r="G125" s="28"/>
      <c r="I125" s="4"/>
      <c r="J125" s="4"/>
      <c r="K125" s="4"/>
      <c r="L125" s="4"/>
    </row>
    <row r="126" spans="3:12" ht="12.75">
      <c r="C126" s="3"/>
      <c r="D126" s="3"/>
      <c r="E126" s="89"/>
      <c r="F126" s="28"/>
      <c r="G126" s="28"/>
      <c r="I126" s="4"/>
      <c r="J126" s="4"/>
      <c r="K126" s="4"/>
      <c r="L126" s="4"/>
    </row>
    <row r="127" spans="2:12" ht="12.75">
      <c r="B127" s="4" t="s">
        <v>231</v>
      </c>
      <c r="C127" s="3"/>
      <c r="D127" s="3"/>
      <c r="E127" s="89"/>
      <c r="F127" s="28"/>
      <c r="G127" s="28"/>
      <c r="I127" s="4"/>
      <c r="J127" s="4"/>
      <c r="K127" s="4"/>
      <c r="L127" s="4"/>
    </row>
    <row r="128" spans="3:12" ht="12.75">
      <c r="C128" s="3"/>
      <c r="D128" s="3"/>
      <c r="E128" s="89"/>
      <c r="F128" s="28"/>
      <c r="G128" s="28"/>
      <c r="I128" s="4"/>
      <c r="J128" s="4"/>
      <c r="K128" s="4"/>
      <c r="L128" s="4"/>
    </row>
    <row r="129" spans="2:12" ht="12.75">
      <c r="B129" s="4" t="s">
        <v>232</v>
      </c>
      <c r="C129" s="3"/>
      <c r="D129" s="3"/>
      <c r="E129" s="89"/>
      <c r="F129" s="28"/>
      <c r="G129" s="28"/>
      <c r="I129" s="4"/>
      <c r="J129" s="4"/>
      <c r="K129" s="4"/>
      <c r="L129" s="4"/>
    </row>
    <row r="130" spans="1:12" ht="12.75">
      <c r="A130" s="9"/>
      <c r="B130" s="9"/>
      <c r="C130" s="3"/>
      <c r="D130" s="3"/>
      <c r="E130" s="89"/>
      <c r="F130" s="28"/>
      <c r="G130" s="28"/>
      <c r="I130" s="4"/>
      <c r="J130" s="4"/>
      <c r="K130" s="4"/>
      <c r="L130" s="4"/>
    </row>
    <row r="131" spans="1:12" ht="12.75">
      <c r="A131" s="9"/>
      <c r="C131" s="3"/>
      <c r="D131" s="3"/>
      <c r="E131" s="89"/>
      <c r="F131" s="28"/>
      <c r="G131" s="28"/>
      <c r="I131" s="4"/>
      <c r="J131" s="4"/>
      <c r="K131" s="4"/>
      <c r="L131" s="4"/>
    </row>
    <row r="132" spans="1:12" ht="12.75">
      <c r="A132" s="26" t="s">
        <v>26</v>
      </c>
      <c r="B132" s="2" t="s">
        <v>135</v>
      </c>
      <c r="C132" s="3"/>
      <c r="D132" s="3"/>
      <c r="E132" s="89"/>
      <c r="F132" s="28"/>
      <c r="G132" s="28"/>
      <c r="I132" s="4"/>
      <c r="J132" s="4"/>
      <c r="K132" s="4"/>
      <c r="L132" s="4"/>
    </row>
    <row r="133" spans="1:12" ht="12.75">
      <c r="A133" s="26"/>
      <c r="B133" s="2"/>
      <c r="C133" s="3"/>
      <c r="D133" s="3"/>
      <c r="E133" s="89"/>
      <c r="F133" s="28"/>
      <c r="G133" s="28"/>
      <c r="I133" s="4"/>
      <c r="J133" s="4"/>
      <c r="K133" s="4"/>
      <c r="L133" s="4"/>
    </row>
    <row r="134" spans="2:12" ht="12.75">
      <c r="B134" s="4" t="s">
        <v>117</v>
      </c>
      <c r="C134" s="3"/>
      <c r="D134" s="3"/>
      <c r="E134" s="89"/>
      <c r="F134" s="28"/>
      <c r="G134" s="28"/>
      <c r="I134" s="4"/>
      <c r="J134" s="4"/>
      <c r="K134" s="4"/>
      <c r="L134" s="4"/>
    </row>
    <row r="135" spans="3:12" ht="12.75">
      <c r="C135" s="3"/>
      <c r="D135" s="3"/>
      <c r="E135" s="89"/>
      <c r="F135" s="28"/>
      <c r="G135" s="28"/>
      <c r="I135" s="4"/>
      <c r="J135" s="4"/>
      <c r="K135" s="4"/>
      <c r="L135" s="4"/>
    </row>
    <row r="136" spans="1:12" ht="12.75">
      <c r="A136" s="9"/>
      <c r="B136" s="9"/>
      <c r="C136" s="9"/>
      <c r="D136" s="9"/>
      <c r="E136" s="9"/>
      <c r="I136" s="4"/>
      <c r="J136" s="4"/>
      <c r="K136" s="4"/>
      <c r="L136" s="4"/>
    </row>
    <row r="137" spans="1:12" ht="12.75">
      <c r="A137" s="26" t="s">
        <v>27</v>
      </c>
      <c r="B137" s="2" t="s">
        <v>142</v>
      </c>
      <c r="C137" s="3"/>
      <c r="D137" s="3"/>
      <c r="E137" s="89"/>
      <c r="I137" s="4"/>
      <c r="J137" s="4"/>
      <c r="K137" s="4"/>
      <c r="L137" s="4"/>
    </row>
    <row r="138" spans="9:12" ht="12.75">
      <c r="I138" s="4"/>
      <c r="J138" s="4"/>
      <c r="K138" s="4"/>
      <c r="L138" s="4"/>
    </row>
    <row r="139" spans="2:12" ht="12.75">
      <c r="B139" s="4" t="s">
        <v>222</v>
      </c>
      <c r="I139" s="4"/>
      <c r="J139" s="4"/>
      <c r="K139" s="4"/>
      <c r="L139" s="4"/>
    </row>
    <row r="140" spans="9:12" ht="12.75">
      <c r="I140" s="4"/>
      <c r="J140" s="4"/>
      <c r="K140" s="4"/>
      <c r="L140" s="4"/>
    </row>
    <row r="141" spans="9:12" ht="12.75">
      <c r="I141" s="4"/>
      <c r="J141" s="4"/>
      <c r="K141" s="4"/>
      <c r="L141" s="4"/>
    </row>
    <row r="142" spans="9:12" ht="12.75">
      <c r="I142" s="4"/>
      <c r="J142" s="4"/>
      <c r="K142" s="4"/>
      <c r="L142" s="4"/>
    </row>
    <row r="143" spans="9:12" ht="12.75">
      <c r="I143" s="4"/>
      <c r="J143" s="4"/>
      <c r="K143" s="4"/>
      <c r="L143" s="4"/>
    </row>
    <row r="144" spans="9:12" ht="12.75">
      <c r="I144" s="4"/>
      <c r="J144" s="4"/>
      <c r="K144" s="4"/>
      <c r="L144" s="4"/>
    </row>
    <row r="145" spans="1:12" ht="12.75">
      <c r="A145" s="26" t="s">
        <v>30</v>
      </c>
      <c r="B145" s="2" t="s">
        <v>143</v>
      </c>
      <c r="F145" s="4"/>
      <c r="G145" s="4"/>
      <c r="H145" s="4"/>
      <c r="I145" s="4"/>
      <c r="J145" s="4"/>
      <c r="K145" s="4"/>
      <c r="L145" s="4"/>
    </row>
    <row r="146" spans="6:12" ht="12.75">
      <c r="F146" s="4"/>
      <c r="G146" s="4"/>
      <c r="H146" s="4"/>
      <c r="I146" s="4"/>
      <c r="J146" s="4"/>
      <c r="K146" s="4"/>
      <c r="L146" s="4"/>
    </row>
    <row r="147" spans="2:12" ht="12.75">
      <c r="B147" s="4" t="s">
        <v>220</v>
      </c>
      <c r="F147" s="4"/>
      <c r="G147" s="4"/>
      <c r="H147" s="4"/>
      <c r="I147" s="4"/>
      <c r="J147" s="4"/>
      <c r="K147" s="4"/>
      <c r="L147" s="4"/>
    </row>
    <row r="148" spans="6:12" ht="12.75">
      <c r="F148" s="4"/>
      <c r="G148" s="4"/>
      <c r="H148" s="4"/>
      <c r="I148" s="4"/>
      <c r="J148" s="4"/>
      <c r="K148" s="4"/>
      <c r="L148" s="4"/>
    </row>
    <row r="149" spans="6:12" ht="12.75">
      <c r="F149" s="4"/>
      <c r="G149" s="4"/>
      <c r="H149" s="4"/>
      <c r="I149" s="4"/>
      <c r="J149" s="4"/>
      <c r="K149" s="4"/>
      <c r="L149" s="4"/>
    </row>
    <row r="150" spans="1:12" ht="12.75">
      <c r="A150" s="26" t="s">
        <v>31</v>
      </c>
      <c r="B150" s="2" t="s">
        <v>32</v>
      </c>
      <c r="F150" s="4"/>
      <c r="G150" s="4"/>
      <c r="H150" s="4"/>
      <c r="I150" s="4"/>
      <c r="J150" s="4"/>
      <c r="K150" s="4"/>
      <c r="L150" s="4"/>
    </row>
    <row r="151" spans="6:12" ht="12.75">
      <c r="F151" s="4"/>
      <c r="G151" s="4"/>
      <c r="H151" s="4"/>
      <c r="I151" s="4"/>
      <c r="J151" s="4"/>
      <c r="K151" s="4"/>
      <c r="L151" s="4"/>
    </row>
    <row r="152" spans="6:12" ht="12.75">
      <c r="F152" s="139" t="s">
        <v>13</v>
      </c>
      <c r="G152" s="4"/>
      <c r="H152" s="4"/>
      <c r="I152" s="4"/>
      <c r="J152" s="4"/>
      <c r="K152" s="4"/>
      <c r="L152" s="4"/>
    </row>
    <row r="153" spans="2:12" ht="12.75">
      <c r="B153" s="4" t="s">
        <v>201</v>
      </c>
      <c r="F153" s="140"/>
      <c r="G153" s="4"/>
      <c r="H153" s="4"/>
      <c r="I153" s="4"/>
      <c r="J153" s="4"/>
      <c r="K153" s="4"/>
      <c r="L153" s="4"/>
    </row>
    <row r="154" spans="2:12" ht="13.5" thickBot="1">
      <c r="B154" s="4" t="s">
        <v>202</v>
      </c>
      <c r="F154" s="157">
        <v>3905</v>
      </c>
      <c r="G154" s="4"/>
      <c r="H154" s="4"/>
      <c r="I154" s="4"/>
      <c r="J154" s="4"/>
      <c r="K154" s="4"/>
      <c r="L154" s="4"/>
    </row>
    <row r="155" spans="6:12" ht="13.5" thickTop="1">
      <c r="F155" s="143"/>
      <c r="G155" s="4"/>
      <c r="H155" s="4"/>
      <c r="I155" s="4"/>
      <c r="J155" s="4"/>
      <c r="K155" s="4"/>
      <c r="L155" s="4"/>
    </row>
    <row r="156" spans="6:12" ht="12.75">
      <c r="F156" s="4"/>
      <c r="G156" s="4"/>
      <c r="H156" s="4"/>
      <c r="I156" s="4"/>
      <c r="J156" s="4"/>
      <c r="K156" s="4"/>
      <c r="L156" s="4"/>
    </row>
    <row r="157" spans="1:2" s="4" customFormat="1" ht="12.75">
      <c r="A157" s="26" t="s">
        <v>33</v>
      </c>
      <c r="B157" s="2" t="s">
        <v>144</v>
      </c>
    </row>
    <row r="158" spans="1:2" s="4" customFormat="1" ht="12.75">
      <c r="A158" s="26"/>
      <c r="B158" s="2"/>
    </row>
    <row r="159" spans="1:6" s="4" customFormat="1" ht="12.75">
      <c r="A159" s="26"/>
      <c r="B159" s="2"/>
      <c r="C159" s="44"/>
      <c r="D159" s="45" t="s">
        <v>48</v>
      </c>
      <c r="E159" s="44"/>
      <c r="F159" s="45" t="s">
        <v>48</v>
      </c>
    </row>
    <row r="160" spans="1:6" s="4" customFormat="1" ht="12.75">
      <c r="A160" s="26"/>
      <c r="B160" s="2"/>
      <c r="C160" s="45" t="s">
        <v>38</v>
      </c>
      <c r="D160" s="45" t="s">
        <v>49</v>
      </c>
      <c r="E160" s="45" t="s">
        <v>38</v>
      </c>
      <c r="F160" s="45" t="s">
        <v>49</v>
      </c>
    </row>
    <row r="161" spans="1:6" s="4" customFormat="1" ht="15">
      <c r="A161" s="26"/>
      <c r="B161" s="96"/>
      <c r="C161" s="45" t="s">
        <v>39</v>
      </c>
      <c r="D161" s="45" t="s">
        <v>39</v>
      </c>
      <c r="E161" s="45" t="s">
        <v>40</v>
      </c>
      <c r="F161" s="45" t="s">
        <v>101</v>
      </c>
    </row>
    <row r="162" spans="1:6" s="4" customFormat="1" ht="15">
      <c r="A162" s="26"/>
      <c r="B162" s="96"/>
      <c r="C162" s="106" t="s">
        <v>224</v>
      </c>
      <c r="D162" s="106" t="s">
        <v>199</v>
      </c>
      <c r="E162" s="106" t="str">
        <f>+C162</f>
        <v>31.12.13</v>
      </c>
      <c r="F162" s="106" t="str">
        <f>+D162</f>
        <v>31.12.12</v>
      </c>
    </row>
    <row r="163" spans="1:6" s="4" customFormat="1" ht="15">
      <c r="A163" s="26"/>
      <c r="B163" s="96"/>
      <c r="C163" s="95" t="s">
        <v>120</v>
      </c>
      <c r="D163" s="95" t="s">
        <v>120</v>
      </c>
      <c r="E163" s="95" t="s">
        <v>120</v>
      </c>
      <c r="F163" s="95" t="s">
        <v>120</v>
      </c>
    </row>
    <row r="164" spans="1:6" s="4" customFormat="1" ht="15">
      <c r="A164" s="26"/>
      <c r="B164" s="96"/>
      <c r="C164" s="97"/>
      <c r="D164" s="97"/>
      <c r="E164" s="97"/>
      <c r="F164" s="97"/>
    </row>
    <row r="165" spans="1:8" s="4" customFormat="1" ht="12.75">
      <c r="A165" s="26"/>
      <c r="B165" s="98" t="s">
        <v>56</v>
      </c>
      <c r="C165" s="99">
        <f>+'Consol IS'!C15</f>
        <v>20641</v>
      </c>
      <c r="D165" s="99">
        <f>+'Consol IS'!E15</f>
        <v>16031</v>
      </c>
      <c r="E165" s="99">
        <f>+'Consol IS'!G15</f>
        <v>69434</v>
      </c>
      <c r="F165" s="99">
        <f>+'Consol IS'!I15</f>
        <v>63327</v>
      </c>
      <c r="G165" s="62"/>
      <c r="H165" s="62"/>
    </row>
    <row r="166" spans="1:6" s="4" customFormat="1" ht="12.75">
      <c r="A166" s="26"/>
      <c r="B166" s="100" t="s">
        <v>23</v>
      </c>
      <c r="C166" s="109">
        <f>+'Consol IS'!C29</f>
        <v>1307</v>
      </c>
      <c r="D166" s="111">
        <f>+'Consol IS'!E29</f>
        <v>1042</v>
      </c>
      <c r="E166" s="109">
        <f>+'Consol IS'!G29</f>
        <v>2997</v>
      </c>
      <c r="F166" s="108">
        <f>+'Consol IS'!I29</f>
        <v>2777</v>
      </c>
    </row>
    <row r="167" spans="1:6" s="4" customFormat="1" ht="12.75">
      <c r="A167" s="26"/>
      <c r="B167" s="100"/>
      <c r="C167" s="109"/>
      <c r="D167" s="111"/>
      <c r="E167" s="109"/>
      <c r="F167" s="108"/>
    </row>
    <row r="168" s="4" customFormat="1" ht="12.75">
      <c r="A168" s="26"/>
    </row>
    <row r="169" s="4" customFormat="1" ht="12.75">
      <c r="A169" s="26"/>
    </row>
    <row r="170" s="4" customFormat="1" ht="12.75">
      <c r="A170" s="26"/>
    </row>
    <row r="171" s="4" customFormat="1" ht="12.75">
      <c r="A171" s="26"/>
    </row>
    <row r="172" s="4" customFormat="1" ht="12.75">
      <c r="A172" s="26"/>
    </row>
    <row r="173" s="4" customFormat="1" ht="12.75">
      <c r="A173" s="26"/>
    </row>
    <row r="174" s="4" customFormat="1" ht="12.75">
      <c r="A174" s="26"/>
    </row>
    <row r="175" s="4" customFormat="1" ht="12.75">
      <c r="A175" s="26"/>
    </row>
    <row r="176" s="4" customFormat="1" ht="12.75">
      <c r="A176" s="26"/>
    </row>
    <row r="177" s="4" customFormat="1" ht="12.75">
      <c r="A177" s="26"/>
    </row>
    <row r="178" s="4" customFormat="1" ht="12.75">
      <c r="A178" s="26"/>
    </row>
    <row r="179" s="4" customFormat="1" ht="12.75">
      <c r="A179" s="26"/>
    </row>
    <row r="180" s="4" customFormat="1" ht="12.75">
      <c r="A180" s="26"/>
    </row>
    <row r="181" s="4" customFormat="1" ht="12.75">
      <c r="A181" s="26"/>
    </row>
    <row r="182" spans="1:2" s="4" customFormat="1" ht="12.75">
      <c r="A182" s="26" t="s">
        <v>34</v>
      </c>
      <c r="B182" s="2" t="s">
        <v>145</v>
      </c>
    </row>
    <row r="183" spans="1:2" s="4" customFormat="1" ht="12.75">
      <c r="A183" s="26"/>
      <c r="B183" s="2"/>
    </row>
    <row r="184" spans="1:6" s="4" customFormat="1" ht="38.25">
      <c r="A184" s="26"/>
      <c r="B184" s="2"/>
      <c r="C184" s="91" t="s">
        <v>80</v>
      </c>
      <c r="D184" s="2"/>
      <c r="E184" s="63" t="s">
        <v>118</v>
      </c>
      <c r="F184" s="63"/>
    </row>
    <row r="185" spans="1:6" s="4" customFormat="1" ht="12.75">
      <c r="A185" s="26"/>
      <c r="B185" s="2"/>
      <c r="C185" s="44" t="s">
        <v>224</v>
      </c>
      <c r="D185" s="2"/>
      <c r="E185" s="44" t="s">
        <v>221</v>
      </c>
      <c r="F185" s="44"/>
    </row>
    <row r="186" spans="1:6" s="4" customFormat="1" ht="12.75">
      <c r="A186" s="26"/>
      <c r="B186" s="2"/>
      <c r="C186" s="44" t="s">
        <v>13</v>
      </c>
      <c r="D186" s="2"/>
      <c r="E186" s="44" t="s">
        <v>13</v>
      </c>
      <c r="F186" s="44"/>
    </row>
    <row r="187" spans="1:8" s="4" customFormat="1" ht="12.75">
      <c r="A187" s="26"/>
      <c r="B187" s="2"/>
      <c r="C187" s="44"/>
      <c r="D187" s="2"/>
      <c r="E187" s="44"/>
      <c r="F187" s="44"/>
      <c r="H187" s="62"/>
    </row>
    <row r="188" spans="1:7" s="4" customFormat="1" ht="12.75">
      <c r="A188" s="26"/>
      <c r="B188" s="4" t="s">
        <v>56</v>
      </c>
      <c r="C188" s="61">
        <f>+'Consol IS'!C15</f>
        <v>20641</v>
      </c>
      <c r="D188" s="62"/>
      <c r="E188" s="61">
        <v>16919</v>
      </c>
      <c r="F188" s="61"/>
      <c r="G188" s="62"/>
    </row>
    <row r="189" spans="1:6" s="4" customFormat="1" ht="12.75">
      <c r="A189" s="26"/>
      <c r="B189" s="4" t="s">
        <v>23</v>
      </c>
      <c r="C189" s="107">
        <f>+'Consol IS'!C29</f>
        <v>1307</v>
      </c>
      <c r="D189" s="62"/>
      <c r="E189" s="107">
        <v>593</v>
      </c>
      <c r="F189" s="61"/>
    </row>
    <row r="190" spans="1:7" s="4" customFormat="1" ht="12.75">
      <c r="A190" s="26"/>
      <c r="B190" s="4" t="s">
        <v>198</v>
      </c>
      <c r="C190" s="73">
        <f>C189/C188</f>
        <v>0.06332057555351</v>
      </c>
      <c r="D190" s="62"/>
      <c r="E190" s="73">
        <f>E189/E188</f>
        <v>0.03504935279862876</v>
      </c>
      <c r="F190" s="61"/>
      <c r="G190" s="123"/>
    </row>
    <row r="191" spans="1:7" s="4" customFormat="1" ht="12.75">
      <c r="A191" s="26"/>
      <c r="B191" s="2"/>
      <c r="D191" s="44"/>
      <c r="E191" s="2"/>
      <c r="F191" s="44"/>
      <c r="G191" s="44"/>
    </row>
    <row r="192" s="4" customFormat="1" ht="12.75">
      <c r="A192" s="26"/>
    </row>
    <row r="193" spans="6:10" ht="12.75" customHeight="1">
      <c r="F193" s="4"/>
      <c r="G193" s="4"/>
      <c r="H193" s="4"/>
      <c r="I193" s="4"/>
      <c r="J193" s="4"/>
    </row>
    <row r="194" spans="6:10" ht="12.75">
      <c r="F194" s="4"/>
      <c r="G194" s="4"/>
      <c r="H194" s="4"/>
      <c r="I194" s="4"/>
      <c r="J194" s="4"/>
    </row>
    <row r="195" spans="6:14" ht="12.75">
      <c r="F195" s="4"/>
      <c r="G195" s="4"/>
      <c r="H195" s="4"/>
      <c r="I195" s="4"/>
      <c r="J195" s="4"/>
      <c r="L195" s="4"/>
      <c r="M195" s="4"/>
      <c r="N195" s="4"/>
    </row>
    <row r="196" spans="6:14" ht="12.75">
      <c r="F196" s="4"/>
      <c r="G196" s="4"/>
      <c r="H196" s="4"/>
      <c r="I196" s="4"/>
      <c r="J196" s="4"/>
      <c r="L196" s="4"/>
      <c r="M196" s="4"/>
      <c r="N196" s="4"/>
    </row>
    <row r="197" spans="6:14" ht="12.75">
      <c r="F197" s="4"/>
      <c r="G197" s="4"/>
      <c r="H197" s="4"/>
      <c r="I197" s="4"/>
      <c r="J197" s="4"/>
      <c r="L197" s="4"/>
      <c r="M197" s="4"/>
      <c r="N197" s="4"/>
    </row>
    <row r="198" spans="6:14" ht="12.75">
      <c r="F198" s="4"/>
      <c r="G198" s="4"/>
      <c r="H198" s="4"/>
      <c r="I198" s="4"/>
      <c r="J198" s="4"/>
      <c r="L198" s="4"/>
      <c r="M198" s="4"/>
      <c r="N198" s="4"/>
    </row>
    <row r="199" spans="6:14" ht="12.75">
      <c r="F199" s="4"/>
      <c r="G199" s="4"/>
      <c r="H199" s="4"/>
      <c r="I199" s="4"/>
      <c r="J199" s="4"/>
      <c r="L199" s="4"/>
      <c r="M199" s="4"/>
      <c r="N199" s="4"/>
    </row>
    <row r="200" spans="1:10" ht="12.75">
      <c r="A200" s="26" t="s">
        <v>35</v>
      </c>
      <c r="B200" s="2" t="s">
        <v>134</v>
      </c>
      <c r="F200" s="4"/>
      <c r="G200" s="4"/>
      <c r="H200" s="4"/>
      <c r="I200" s="4"/>
      <c r="J200" s="4"/>
    </row>
    <row r="201" spans="1:10" ht="12.75">
      <c r="A201" s="26"/>
      <c r="B201" s="2"/>
      <c r="F201" s="4"/>
      <c r="G201" s="4"/>
      <c r="H201" s="4"/>
      <c r="I201" s="4"/>
      <c r="J201" s="4"/>
    </row>
    <row r="202" spans="1:10" ht="12.75">
      <c r="A202" s="26"/>
      <c r="B202" s="2"/>
      <c r="F202" s="4"/>
      <c r="G202" s="4"/>
      <c r="H202" s="4"/>
      <c r="I202" s="4"/>
      <c r="J202" s="4"/>
    </row>
    <row r="203" spans="1:10" ht="12.75">
      <c r="A203" s="26"/>
      <c r="B203" s="2"/>
      <c r="F203" s="4"/>
      <c r="G203" s="4"/>
      <c r="H203" s="4"/>
      <c r="I203" s="4"/>
      <c r="J203" s="4"/>
    </row>
    <row r="204" spans="1:10" ht="12.75">
      <c r="A204" s="26"/>
      <c r="B204" s="2"/>
      <c r="F204" s="4"/>
      <c r="G204" s="4"/>
      <c r="H204" s="4"/>
      <c r="I204" s="4"/>
      <c r="J204" s="4"/>
    </row>
    <row r="205" spans="1:10" ht="12.75">
      <c r="A205" s="26"/>
      <c r="B205" s="2"/>
      <c r="F205" s="4"/>
      <c r="G205" s="4"/>
      <c r="H205" s="4"/>
      <c r="I205" s="4"/>
      <c r="J205" s="4"/>
    </row>
    <row r="206" spans="1:10" ht="12.75">
      <c r="A206" s="26"/>
      <c r="B206" s="2"/>
      <c r="F206" s="4"/>
      <c r="G206" s="4"/>
      <c r="H206" s="4"/>
      <c r="I206" s="4"/>
      <c r="J206" s="4"/>
    </row>
    <row r="207" spans="1:10" ht="12.75">
      <c r="A207" s="26" t="s">
        <v>36</v>
      </c>
      <c r="B207" s="2" t="s">
        <v>133</v>
      </c>
      <c r="F207" s="4"/>
      <c r="G207" s="4"/>
      <c r="H207" s="4"/>
      <c r="I207" s="4"/>
      <c r="J207" s="4"/>
    </row>
    <row r="208" spans="1:10" ht="12.75">
      <c r="A208" s="26"/>
      <c r="B208" s="2"/>
      <c r="F208" s="4"/>
      <c r="G208" s="4"/>
      <c r="H208" s="4"/>
      <c r="I208" s="4"/>
      <c r="J208" s="4"/>
    </row>
    <row r="209" spans="2:10" ht="12.75">
      <c r="B209" s="4" t="s">
        <v>98</v>
      </c>
      <c r="F209" s="4"/>
      <c r="G209" s="4"/>
      <c r="H209" s="4"/>
      <c r="I209" s="4"/>
      <c r="J209" s="4"/>
    </row>
    <row r="210" spans="6:10" ht="12.75">
      <c r="F210" s="4"/>
      <c r="G210" s="4"/>
      <c r="H210" s="4"/>
      <c r="I210" s="4"/>
      <c r="J210" s="4"/>
    </row>
    <row r="211" spans="6:10" ht="12.75">
      <c r="F211" s="4"/>
      <c r="G211" s="4"/>
      <c r="H211" s="4"/>
      <c r="I211" s="4"/>
      <c r="J211" s="4"/>
    </row>
    <row r="212" spans="6:10" ht="12.75">
      <c r="F212" s="4"/>
      <c r="G212" s="4"/>
      <c r="H212" s="4"/>
      <c r="I212" s="4"/>
      <c r="J212" s="4"/>
    </row>
    <row r="213" spans="6:10" ht="12.75">
      <c r="F213" s="4"/>
      <c r="G213" s="4"/>
      <c r="H213" s="4"/>
      <c r="I213" s="4"/>
      <c r="J213" s="4"/>
    </row>
    <row r="214" spans="1:10" ht="12.75">
      <c r="A214" s="26" t="s">
        <v>37</v>
      </c>
      <c r="B214" s="2" t="s">
        <v>24</v>
      </c>
      <c r="F214" s="4"/>
      <c r="G214" s="4"/>
      <c r="H214" s="4"/>
      <c r="I214" s="4"/>
      <c r="J214" s="4"/>
    </row>
    <row r="215" spans="1:10" ht="12.75">
      <c r="A215" s="26"/>
      <c r="B215" s="2"/>
      <c r="F215" s="4"/>
      <c r="G215" s="4"/>
      <c r="H215" s="4"/>
      <c r="I215" s="4"/>
      <c r="J215" s="4"/>
    </row>
    <row r="216" spans="1:10" ht="25.5">
      <c r="A216" s="26"/>
      <c r="C216" s="91" t="s">
        <v>80</v>
      </c>
      <c r="D216" s="2"/>
      <c r="E216" s="63" t="s">
        <v>78</v>
      </c>
      <c r="F216" s="4"/>
      <c r="G216" s="4"/>
      <c r="H216" s="4"/>
      <c r="I216" s="4"/>
      <c r="J216" s="4"/>
    </row>
    <row r="217" spans="1:10" ht="12.75">
      <c r="A217" s="26"/>
      <c r="C217" s="44" t="s">
        <v>224</v>
      </c>
      <c r="D217" s="2"/>
      <c r="E217" s="44" t="s">
        <v>224</v>
      </c>
      <c r="F217" s="4"/>
      <c r="G217" s="4"/>
      <c r="H217" s="4"/>
      <c r="I217" s="4"/>
      <c r="J217" s="4"/>
    </row>
    <row r="218" spans="1:10" ht="12.75">
      <c r="A218" s="26"/>
      <c r="C218" s="44" t="s">
        <v>13</v>
      </c>
      <c r="D218" s="2"/>
      <c r="E218" s="44" t="s">
        <v>13</v>
      </c>
      <c r="F218" s="4"/>
      <c r="G218" s="4"/>
      <c r="H218" s="4"/>
      <c r="I218" s="4"/>
      <c r="J218" s="4"/>
    </row>
    <row r="219" spans="1:10" ht="12.75">
      <c r="A219" s="26"/>
      <c r="C219" s="44"/>
      <c r="D219" s="2"/>
      <c r="E219" s="44"/>
      <c r="F219" s="4"/>
      <c r="G219" s="4"/>
      <c r="H219" s="4"/>
      <c r="I219" s="4"/>
      <c r="J219" s="4"/>
    </row>
    <row r="220" spans="1:10" ht="12.75">
      <c r="A220" s="26"/>
      <c r="B220" s="4" t="s">
        <v>195</v>
      </c>
      <c r="C220" s="44"/>
      <c r="D220" s="2"/>
      <c r="E220" s="44"/>
      <c r="F220" s="4"/>
      <c r="G220" s="4"/>
      <c r="H220" s="4"/>
      <c r="I220" s="4"/>
      <c r="J220" s="4"/>
    </row>
    <row r="221" spans="1:10" ht="12.75">
      <c r="A221" s="26"/>
      <c r="C221" s="44"/>
      <c r="D221" s="2"/>
      <c r="E221" s="44"/>
      <c r="F221" s="4"/>
      <c r="G221" s="4"/>
      <c r="H221" s="4"/>
      <c r="I221" s="4"/>
      <c r="J221" s="4"/>
    </row>
    <row r="222" spans="1:10" ht="12.75">
      <c r="A222" s="26"/>
      <c r="B222" s="4" t="s">
        <v>196</v>
      </c>
      <c r="C222" s="44"/>
      <c r="D222" s="2"/>
      <c r="E222" s="44"/>
      <c r="F222" s="4"/>
      <c r="G222" s="4"/>
      <c r="H222" s="4"/>
      <c r="I222" s="4"/>
      <c r="J222" s="4"/>
    </row>
    <row r="223" spans="1:10" ht="12.75">
      <c r="A223" s="26"/>
      <c r="B223" s="32" t="s">
        <v>197</v>
      </c>
      <c r="C223" s="158">
        <v>210</v>
      </c>
      <c r="E223" s="158">
        <v>391</v>
      </c>
      <c r="F223" s="4"/>
      <c r="G223" s="4"/>
      <c r="H223" s="4"/>
      <c r="I223" s="4"/>
      <c r="J223" s="4"/>
    </row>
    <row r="224" spans="1:10" ht="12.75">
      <c r="A224" s="26"/>
      <c r="B224" s="32" t="s">
        <v>251</v>
      </c>
      <c r="C224" s="159">
        <v>684</v>
      </c>
      <c r="E224" s="159">
        <v>684</v>
      </c>
      <c r="F224" s="4"/>
      <c r="G224" s="4"/>
      <c r="H224" s="4"/>
      <c r="I224" s="4"/>
      <c r="J224" s="4"/>
    </row>
    <row r="225" spans="1:10" ht="12.75">
      <c r="A225" s="26"/>
      <c r="B225" s="32"/>
      <c r="C225" s="141">
        <f>SUM(C223:C224)</f>
        <v>894</v>
      </c>
      <c r="E225" s="141">
        <f>SUM(E223:E224)</f>
        <v>1075</v>
      </c>
      <c r="F225" s="4"/>
      <c r="G225" s="4"/>
      <c r="H225" s="4"/>
      <c r="I225" s="4"/>
      <c r="J225" s="4"/>
    </row>
    <row r="226" spans="1:10" ht="12.75">
      <c r="A226" s="26"/>
      <c r="B226" s="32"/>
      <c r="C226" s="141"/>
      <c r="E226" s="141"/>
      <c r="F226" s="4"/>
      <c r="G226" s="4"/>
      <c r="H226" s="4"/>
      <c r="I226" s="4"/>
      <c r="J226" s="4"/>
    </row>
    <row r="227" spans="1:10" ht="12.75">
      <c r="A227" s="26"/>
      <c r="B227" s="32" t="s">
        <v>252</v>
      </c>
      <c r="C227" s="158"/>
      <c r="E227" s="158"/>
      <c r="F227" s="4"/>
      <c r="G227" s="4"/>
      <c r="H227" s="4"/>
      <c r="I227" s="4"/>
      <c r="J227" s="4"/>
    </row>
    <row r="228" spans="1:10" ht="12.75">
      <c r="A228" s="26"/>
      <c r="B228" s="32" t="s">
        <v>197</v>
      </c>
      <c r="C228" s="160">
        <v>13</v>
      </c>
      <c r="E228" s="160">
        <v>13</v>
      </c>
      <c r="F228" s="4"/>
      <c r="G228" s="4"/>
      <c r="H228" s="4"/>
      <c r="I228" s="4"/>
      <c r="J228" s="4"/>
    </row>
    <row r="229" spans="1:10" ht="12.75">
      <c r="A229" s="26"/>
      <c r="B229" s="32" t="s">
        <v>251</v>
      </c>
      <c r="C229" s="161">
        <v>-112</v>
      </c>
      <c r="E229" s="161">
        <v>-112</v>
      </c>
      <c r="F229" s="4"/>
      <c r="G229" s="4"/>
      <c r="H229" s="4"/>
      <c r="I229" s="4"/>
      <c r="J229" s="4"/>
    </row>
    <row r="230" spans="1:10" ht="12.75">
      <c r="A230" s="26"/>
      <c r="B230" s="32"/>
      <c r="C230" s="168">
        <f>SUM(C228:C229)</f>
        <v>-99</v>
      </c>
      <c r="E230" s="168">
        <f>SUM(E228:E229)</f>
        <v>-99</v>
      </c>
      <c r="F230" s="4"/>
      <c r="G230" s="4"/>
      <c r="H230" s="4"/>
      <c r="I230" s="4"/>
      <c r="J230" s="4"/>
    </row>
    <row r="231" spans="1:10" ht="12.75">
      <c r="A231" s="26"/>
      <c r="B231" s="32"/>
      <c r="C231" s="158"/>
      <c r="E231" s="158"/>
      <c r="F231" s="4"/>
      <c r="G231" s="4"/>
      <c r="H231" s="4"/>
      <c r="I231" s="4"/>
      <c r="J231" s="4"/>
    </row>
    <row r="232" spans="1:10" ht="13.5" thickBot="1">
      <c r="A232" s="26"/>
      <c r="B232" s="32"/>
      <c r="C232" s="162">
        <f>+C225+C230</f>
        <v>795</v>
      </c>
      <c r="E232" s="162">
        <f>+E225+E230</f>
        <v>976</v>
      </c>
      <c r="F232" s="4"/>
      <c r="G232" s="4"/>
      <c r="H232" s="4"/>
      <c r="I232" s="4"/>
      <c r="J232" s="4"/>
    </row>
    <row r="233" spans="1:10" ht="13.5" thickTop="1">
      <c r="A233" s="26"/>
      <c r="C233" s="44"/>
      <c r="D233" s="2"/>
      <c r="E233" s="44"/>
      <c r="F233" s="4"/>
      <c r="G233" s="4"/>
      <c r="H233" s="4"/>
      <c r="I233" s="4"/>
      <c r="J233" s="4"/>
    </row>
    <row r="234" spans="2:10" ht="12.75">
      <c r="B234" s="9"/>
      <c r="C234" s="9"/>
      <c r="D234" s="9"/>
      <c r="E234" s="9"/>
      <c r="I234" s="4"/>
      <c r="J234" s="4"/>
    </row>
    <row r="235" spans="1:10" ht="12.75">
      <c r="A235" s="26" t="s">
        <v>41</v>
      </c>
      <c r="B235" s="2" t="s">
        <v>43</v>
      </c>
      <c r="F235" s="4"/>
      <c r="G235" s="4"/>
      <c r="H235" s="4"/>
      <c r="I235" s="4"/>
      <c r="J235" s="4"/>
    </row>
    <row r="236" spans="6:10" ht="12.75">
      <c r="F236" s="4"/>
      <c r="G236" s="4"/>
      <c r="H236" s="4"/>
      <c r="I236" s="4"/>
      <c r="J236" s="4"/>
    </row>
    <row r="237" spans="6:10" ht="12.75">
      <c r="F237" s="4"/>
      <c r="G237" s="4"/>
      <c r="H237" s="4"/>
      <c r="I237" s="4"/>
      <c r="J237" s="4"/>
    </row>
    <row r="238" spans="6:10" ht="12.75">
      <c r="F238" s="4"/>
      <c r="G238" s="4"/>
      <c r="H238" s="4"/>
      <c r="I238" s="4"/>
      <c r="J238" s="4"/>
    </row>
    <row r="239" spans="6:10" ht="12.75">
      <c r="F239" s="4"/>
      <c r="G239" s="4"/>
      <c r="H239" s="4"/>
      <c r="I239" s="4"/>
      <c r="J239" s="4"/>
    </row>
    <row r="240" spans="1:10" ht="12.75">
      <c r="A240" s="26" t="s">
        <v>42</v>
      </c>
      <c r="B240" s="2" t="s">
        <v>146</v>
      </c>
      <c r="F240" s="4"/>
      <c r="G240" s="4"/>
      <c r="H240" s="4"/>
      <c r="I240" s="4"/>
      <c r="J240" s="4"/>
    </row>
    <row r="241" spans="1:10" ht="12.75">
      <c r="A241" s="26"/>
      <c r="B241" s="2"/>
      <c r="F241" s="4"/>
      <c r="G241" s="4"/>
      <c r="H241" s="4"/>
      <c r="I241" s="4"/>
      <c r="J241" s="4"/>
    </row>
    <row r="242" spans="2:10" ht="12.75">
      <c r="B242" s="4" t="s">
        <v>233</v>
      </c>
      <c r="F242" s="4"/>
      <c r="G242" s="4"/>
      <c r="H242" s="4"/>
      <c r="I242" s="4"/>
      <c r="J242" s="4"/>
    </row>
    <row r="243" spans="6:10" ht="12.75">
      <c r="F243" s="4"/>
      <c r="G243" s="4"/>
      <c r="H243" s="4"/>
      <c r="I243" s="4"/>
      <c r="J243" s="4"/>
    </row>
    <row r="244" spans="2:7" ht="12.75">
      <c r="B244" s="4" t="s">
        <v>44</v>
      </c>
      <c r="C244" s="64" t="s">
        <v>13</v>
      </c>
      <c r="D244" s="29"/>
      <c r="E244" s="50"/>
      <c r="F244" s="50"/>
      <c r="G244" s="4"/>
    </row>
    <row r="245" spans="3:7" ht="12.75">
      <c r="C245" s="29"/>
      <c r="D245" s="29"/>
      <c r="E245" s="29"/>
      <c r="F245" s="29"/>
      <c r="G245" s="4"/>
    </row>
    <row r="246" spans="2:7" ht="12.75">
      <c r="B246" s="33" t="s">
        <v>45</v>
      </c>
      <c r="C246" s="31"/>
      <c r="D246" s="31"/>
      <c r="E246" s="31"/>
      <c r="F246" s="31"/>
      <c r="G246" s="4"/>
    </row>
    <row r="247" spans="2:7" ht="12.75">
      <c r="B247" s="4" t="s">
        <v>155</v>
      </c>
      <c r="C247" s="31">
        <v>318</v>
      </c>
      <c r="D247" s="31"/>
      <c r="E247" s="31"/>
      <c r="F247" s="31"/>
      <c r="G247" s="4"/>
    </row>
    <row r="248" spans="2:7" ht="12.75">
      <c r="B248" s="4" t="s">
        <v>238</v>
      </c>
      <c r="C248" s="31">
        <v>124</v>
      </c>
      <c r="D248" s="31"/>
      <c r="E248" s="31"/>
      <c r="F248" s="31"/>
      <c r="G248" s="4"/>
    </row>
    <row r="249" spans="2:7" ht="13.5" thickBot="1">
      <c r="B249" s="9"/>
      <c r="C249" s="154">
        <f>SUM(C247:C248)</f>
        <v>442</v>
      </c>
      <c r="D249" s="31"/>
      <c r="E249" s="31"/>
      <c r="F249" s="31"/>
      <c r="G249" s="4"/>
    </row>
    <row r="250" spans="3:7" ht="13.5" thickTop="1">
      <c r="C250" s="31"/>
      <c r="D250" s="31"/>
      <c r="E250" s="31"/>
      <c r="F250" s="31"/>
      <c r="G250" s="4"/>
    </row>
    <row r="251" spans="2:7" ht="12.75">
      <c r="B251" s="33" t="s">
        <v>46</v>
      </c>
      <c r="C251" s="31"/>
      <c r="D251" s="31"/>
      <c r="E251" s="31"/>
      <c r="F251" s="31"/>
      <c r="G251" s="4"/>
    </row>
    <row r="252" spans="2:7" ht="12.75">
      <c r="B252" s="4" t="s">
        <v>155</v>
      </c>
      <c r="C252" s="31">
        <v>187</v>
      </c>
      <c r="D252" s="31"/>
      <c r="E252" s="31"/>
      <c r="F252" s="31"/>
      <c r="G252" s="4"/>
    </row>
    <row r="253" spans="2:7" ht="12.75">
      <c r="B253" s="4" t="s">
        <v>238</v>
      </c>
      <c r="C253" s="31">
        <v>1400</v>
      </c>
      <c r="D253" s="31"/>
      <c r="E253" s="31"/>
      <c r="F253" s="31"/>
      <c r="G253" s="4"/>
    </row>
    <row r="254" spans="2:7" ht="13.5" thickBot="1">
      <c r="B254" s="9"/>
      <c r="C254" s="154">
        <f>SUM(C252:C253)</f>
        <v>1587</v>
      </c>
      <c r="D254" s="31"/>
      <c r="E254" s="31"/>
      <c r="F254" s="31"/>
      <c r="G254" s="4"/>
    </row>
    <row r="255" spans="3:7" ht="13.5" thickTop="1">
      <c r="C255" s="31"/>
      <c r="D255" s="31"/>
      <c r="E255" s="31"/>
      <c r="F255" s="31"/>
      <c r="G255" s="4"/>
    </row>
    <row r="256" spans="2:7" ht="13.5" thickBot="1">
      <c r="B256" s="4" t="s">
        <v>12</v>
      </c>
      <c r="C256" s="43">
        <f>+C249+C254</f>
        <v>2029</v>
      </c>
      <c r="D256" s="29"/>
      <c r="E256" s="31"/>
      <c r="F256" s="31"/>
      <c r="G256" s="4"/>
    </row>
    <row r="257" spans="3:7" ht="13.5" thickTop="1">
      <c r="C257" s="31"/>
      <c r="D257" s="29"/>
      <c r="E257" s="31"/>
      <c r="F257" s="31"/>
      <c r="G257" s="4"/>
    </row>
    <row r="258" spans="3:7" ht="12.75">
      <c r="C258" s="31"/>
      <c r="D258" s="29"/>
      <c r="E258" s="31"/>
      <c r="F258" s="31"/>
      <c r="G258" s="4"/>
    </row>
    <row r="259" spans="1:10" ht="12.75">
      <c r="A259" s="26">
        <v>21</v>
      </c>
      <c r="B259" s="2" t="s">
        <v>116</v>
      </c>
      <c r="F259" s="4"/>
      <c r="G259" s="4"/>
      <c r="H259" s="4"/>
      <c r="I259" s="4"/>
      <c r="J259" s="4"/>
    </row>
    <row r="260" spans="1:10" ht="12.75">
      <c r="A260" s="26"/>
      <c r="B260" s="2"/>
      <c r="F260" s="4"/>
      <c r="G260" s="4"/>
      <c r="H260" s="4"/>
      <c r="I260" s="4"/>
      <c r="J260" s="4"/>
    </row>
    <row r="261" spans="2:10" ht="12.75">
      <c r="B261" s="4" t="s">
        <v>234</v>
      </c>
      <c r="F261" s="4"/>
      <c r="G261" s="4"/>
      <c r="H261" s="4"/>
      <c r="I261" s="4"/>
      <c r="J261" s="4"/>
    </row>
    <row r="262" spans="6:10" ht="12.75">
      <c r="F262" s="4"/>
      <c r="G262" s="4"/>
      <c r="H262" s="4"/>
      <c r="I262" s="4"/>
      <c r="J262" s="4"/>
    </row>
    <row r="263" spans="6:10" ht="12.75">
      <c r="F263" s="4"/>
      <c r="G263" s="4"/>
      <c r="H263" s="4"/>
      <c r="I263" s="4"/>
      <c r="J263" s="4"/>
    </row>
    <row r="264" spans="1:10" ht="12.75">
      <c r="A264" s="25">
        <v>22</v>
      </c>
      <c r="B264" s="2" t="s">
        <v>23</v>
      </c>
      <c r="F264" s="4"/>
      <c r="G264" s="4"/>
      <c r="H264" s="4"/>
      <c r="I264" s="4"/>
      <c r="J264" s="4"/>
    </row>
    <row r="265" spans="6:10" ht="12.75">
      <c r="F265" s="4"/>
      <c r="G265" s="4"/>
      <c r="H265" s="4"/>
      <c r="I265" s="4"/>
      <c r="J265" s="4"/>
    </row>
    <row r="266" spans="3:10" ht="12.75">
      <c r="C266" s="45" t="s">
        <v>38</v>
      </c>
      <c r="D266" s="45"/>
      <c r="E266" s="45" t="s">
        <v>38</v>
      </c>
      <c r="F266" s="45"/>
      <c r="G266" s="4"/>
      <c r="H266" s="4"/>
      <c r="I266" s="4"/>
      <c r="J266" s="4"/>
    </row>
    <row r="267" spans="3:10" ht="12.75">
      <c r="C267" s="45" t="s">
        <v>39</v>
      </c>
      <c r="D267" s="45"/>
      <c r="E267" s="45" t="s">
        <v>40</v>
      </c>
      <c r="F267" s="45"/>
      <c r="G267" s="4"/>
      <c r="H267" s="4"/>
      <c r="I267" s="4"/>
      <c r="J267" s="4"/>
    </row>
    <row r="268" spans="3:10" ht="12.75">
      <c r="C268" s="106" t="s">
        <v>224</v>
      </c>
      <c r="D268" s="106"/>
      <c r="E268" s="106" t="str">
        <f>+C268</f>
        <v>31.12.13</v>
      </c>
      <c r="F268" s="106"/>
      <c r="G268" s="4"/>
      <c r="H268" s="4"/>
      <c r="I268" s="4"/>
      <c r="J268" s="4"/>
    </row>
    <row r="269" spans="3:10" ht="12.75">
      <c r="C269" s="95" t="s">
        <v>120</v>
      </c>
      <c r="D269" s="95"/>
      <c r="E269" s="95" t="s">
        <v>120</v>
      </c>
      <c r="F269" s="95"/>
      <c r="G269" s="4"/>
      <c r="H269" s="4"/>
      <c r="I269" s="4"/>
      <c r="J269" s="4"/>
    </row>
    <row r="270" spans="3:10" ht="12.75">
      <c r="C270" s="95"/>
      <c r="D270" s="95"/>
      <c r="E270" s="95"/>
      <c r="F270" s="95"/>
      <c r="G270" s="4"/>
      <c r="H270" s="4"/>
      <c r="I270" s="4"/>
      <c r="J270" s="4"/>
    </row>
    <row r="271" spans="2:10" ht="12.75">
      <c r="B271" s="2" t="s">
        <v>191</v>
      </c>
      <c r="C271" s="95"/>
      <c r="D271" s="95"/>
      <c r="E271" s="95"/>
      <c r="F271" s="95"/>
      <c r="G271" s="4"/>
      <c r="H271" s="4"/>
      <c r="I271" s="4"/>
      <c r="J271" s="4"/>
    </row>
    <row r="272" spans="2:10" ht="12.75">
      <c r="B272" s="2" t="s">
        <v>192</v>
      </c>
      <c r="C272" s="95"/>
      <c r="D272" s="95"/>
      <c r="E272" s="95"/>
      <c r="F272" s="95"/>
      <c r="G272" s="4"/>
      <c r="H272" s="4"/>
      <c r="I272" s="4"/>
      <c r="J272" s="4"/>
    </row>
    <row r="273" spans="3:10" ht="12.75">
      <c r="C273" s="95"/>
      <c r="D273" s="95"/>
      <c r="E273" s="95"/>
      <c r="F273" s="95"/>
      <c r="G273" s="4"/>
      <c r="H273" s="4"/>
      <c r="I273" s="4"/>
      <c r="J273" s="4"/>
    </row>
    <row r="274" spans="2:10" ht="12.75">
      <c r="B274" s="4" t="s">
        <v>163</v>
      </c>
      <c r="C274" s="124">
        <v>15</v>
      </c>
      <c r="D274" s="124"/>
      <c r="E274" s="124">
        <v>58</v>
      </c>
      <c r="F274" s="124"/>
      <c r="G274" s="4"/>
      <c r="H274" s="4"/>
      <c r="I274" s="4"/>
      <c r="J274" s="4"/>
    </row>
    <row r="275" spans="2:10" ht="12.75">
      <c r="B275" s="4" t="s">
        <v>160</v>
      </c>
      <c r="C275" s="124">
        <v>831</v>
      </c>
      <c r="D275" s="124"/>
      <c r="E275" s="124">
        <v>3113</v>
      </c>
      <c r="F275" s="124"/>
      <c r="G275" s="4"/>
      <c r="H275" s="4"/>
      <c r="I275" s="4"/>
      <c r="J275" s="4"/>
    </row>
    <row r="276" spans="2:10" ht="12.75">
      <c r="B276" s="4" t="s">
        <v>161</v>
      </c>
      <c r="C276" s="124">
        <v>6</v>
      </c>
      <c r="D276" s="124"/>
      <c r="E276" s="124">
        <f>+CashFlow!C17</f>
        <v>30</v>
      </c>
      <c r="F276" s="124"/>
      <c r="G276" s="4"/>
      <c r="H276" s="4"/>
      <c r="I276" s="4"/>
      <c r="J276" s="4"/>
    </row>
    <row r="277" spans="2:10" ht="12.75">
      <c r="B277" s="4" t="s">
        <v>162</v>
      </c>
      <c r="C277" s="7">
        <v>-0.08</v>
      </c>
      <c r="D277" s="124"/>
      <c r="E277" s="7">
        <f>+CashFlow!C18</f>
        <v>-0.98</v>
      </c>
      <c r="F277" s="124"/>
      <c r="G277" s="4"/>
      <c r="H277" s="4"/>
      <c r="I277" s="4"/>
      <c r="J277" s="4"/>
    </row>
    <row r="278" spans="2:10" ht="12.75">
      <c r="B278" s="4" t="s">
        <v>165</v>
      </c>
      <c r="C278" s="124">
        <v>-25</v>
      </c>
      <c r="D278" s="124"/>
      <c r="E278" s="124">
        <v>63</v>
      </c>
      <c r="F278" s="124"/>
      <c r="G278" s="4"/>
      <c r="H278" s="4"/>
      <c r="I278" s="4"/>
      <c r="J278" s="4"/>
    </row>
    <row r="279" spans="2:10" ht="12.75">
      <c r="B279" s="4" t="s">
        <v>164</v>
      </c>
      <c r="C279" s="124">
        <v>52</v>
      </c>
      <c r="D279" s="124"/>
      <c r="E279" s="124">
        <v>76</v>
      </c>
      <c r="F279" s="124"/>
      <c r="G279" s="4"/>
      <c r="H279" s="4"/>
      <c r="I279" s="4"/>
      <c r="J279" s="4"/>
    </row>
    <row r="280" spans="3:10" ht="12.75">
      <c r="C280" s="124"/>
      <c r="D280" s="124"/>
      <c r="E280" s="124"/>
      <c r="F280" s="124"/>
      <c r="G280" s="4"/>
      <c r="H280" s="4"/>
      <c r="I280" s="4"/>
      <c r="J280" s="4"/>
    </row>
    <row r="281" spans="3:10" ht="12.75">
      <c r="C281" s="95"/>
      <c r="D281" s="95"/>
      <c r="E281" s="95"/>
      <c r="F281" s="95"/>
      <c r="G281" s="4"/>
      <c r="H281" s="4"/>
      <c r="I281" s="4"/>
      <c r="J281" s="4"/>
    </row>
    <row r="282" spans="2:10" ht="12.75">
      <c r="B282" s="4" t="s">
        <v>205</v>
      </c>
      <c r="C282" s="95"/>
      <c r="D282" s="95"/>
      <c r="E282" s="95"/>
      <c r="F282" s="95"/>
      <c r="G282" s="4"/>
      <c r="H282" s="4"/>
      <c r="I282" s="4"/>
      <c r="J282" s="4"/>
    </row>
    <row r="283" spans="2:10" ht="12.75">
      <c r="B283" s="4" t="s">
        <v>235</v>
      </c>
      <c r="F283" s="4"/>
      <c r="G283" s="4"/>
      <c r="H283" s="4"/>
      <c r="I283" s="4"/>
      <c r="J283" s="4"/>
    </row>
    <row r="284" spans="6:10" ht="12.75">
      <c r="F284" s="4"/>
      <c r="G284" s="4"/>
      <c r="H284" s="4"/>
      <c r="I284" s="4"/>
      <c r="J284" s="4"/>
    </row>
    <row r="285" spans="6:10" ht="12.75">
      <c r="F285" s="4"/>
      <c r="G285" s="4"/>
      <c r="H285" s="4"/>
      <c r="I285" s="4"/>
      <c r="J285" s="4"/>
    </row>
    <row r="286" spans="1:10" ht="12.75">
      <c r="A286" s="25">
        <v>23</v>
      </c>
      <c r="B286" s="2" t="s">
        <v>151</v>
      </c>
      <c r="F286" s="4"/>
      <c r="G286" s="4"/>
      <c r="H286" s="4"/>
      <c r="I286" s="4"/>
      <c r="J286" s="4"/>
    </row>
    <row r="287" spans="6:10" ht="12.75">
      <c r="F287" s="4"/>
      <c r="G287" s="4"/>
      <c r="H287" s="4"/>
      <c r="I287" s="4"/>
      <c r="J287" s="4"/>
    </row>
    <row r="288" spans="2:10" ht="12.75">
      <c r="B288" s="4" t="s">
        <v>156</v>
      </c>
      <c r="F288" s="4"/>
      <c r="G288" s="4"/>
      <c r="H288" s="4"/>
      <c r="I288" s="4"/>
      <c r="J288" s="4"/>
    </row>
    <row r="289" spans="6:10" ht="12.75">
      <c r="F289" s="4"/>
      <c r="G289" s="4"/>
      <c r="H289" s="4"/>
      <c r="I289" s="4"/>
      <c r="J289" s="4"/>
    </row>
    <row r="290" spans="3:10" ht="12.75">
      <c r="C290" s="91" t="s">
        <v>157</v>
      </c>
      <c r="D290" s="2"/>
      <c r="E290" s="63" t="s">
        <v>157</v>
      </c>
      <c r="F290" s="4"/>
      <c r="G290" s="4"/>
      <c r="H290" s="4"/>
      <c r="I290" s="4"/>
      <c r="J290" s="4"/>
    </row>
    <row r="291" spans="3:10" ht="12.75">
      <c r="C291" s="44" t="s">
        <v>224</v>
      </c>
      <c r="D291" s="2"/>
      <c r="E291" s="44" t="s">
        <v>199</v>
      </c>
      <c r="F291" s="4"/>
      <c r="G291" s="4"/>
      <c r="H291" s="4"/>
      <c r="I291" s="4"/>
      <c r="J291" s="4"/>
    </row>
    <row r="292" spans="3:10" ht="12.75">
      <c r="C292" s="44" t="s">
        <v>13</v>
      </c>
      <c r="D292" s="2"/>
      <c r="E292" s="44" t="s">
        <v>13</v>
      </c>
      <c r="F292" s="4"/>
      <c r="G292" s="4"/>
      <c r="H292" s="4"/>
      <c r="I292" s="4"/>
      <c r="J292" s="4"/>
    </row>
    <row r="293" spans="6:10" ht="12.75">
      <c r="F293" s="4"/>
      <c r="G293" s="4"/>
      <c r="H293" s="4"/>
      <c r="I293" s="4"/>
      <c r="J293" s="4"/>
    </row>
    <row r="294" spans="2:10" ht="25.5">
      <c r="B294" s="120" t="s">
        <v>174</v>
      </c>
      <c r="F294" s="4"/>
      <c r="G294" s="4"/>
      <c r="H294" s="4"/>
      <c r="I294" s="4"/>
      <c r="J294" s="4"/>
    </row>
    <row r="295" spans="2:10" ht="12.75">
      <c r="B295" s="32" t="s">
        <v>175</v>
      </c>
      <c r="C295" s="3">
        <v>20279</v>
      </c>
      <c r="E295" s="3">
        <v>18428</v>
      </c>
      <c r="F295" s="4"/>
      <c r="G295" s="4"/>
      <c r="H295" s="4"/>
      <c r="I295" s="4"/>
      <c r="J295" s="4"/>
    </row>
    <row r="296" spans="2:10" ht="12.75">
      <c r="B296" s="32" t="s">
        <v>176</v>
      </c>
      <c r="C296" s="3">
        <v>76</v>
      </c>
      <c r="E296" s="3">
        <v>-94</v>
      </c>
      <c r="F296" s="4"/>
      <c r="G296" s="4"/>
      <c r="H296" s="4"/>
      <c r="I296" s="4"/>
      <c r="J296" s="4"/>
    </row>
    <row r="297" spans="3:10" ht="12.75">
      <c r="C297" s="125"/>
      <c r="E297" s="125"/>
      <c r="F297" s="4"/>
      <c r="G297" s="4"/>
      <c r="H297" s="4"/>
      <c r="I297" s="4"/>
      <c r="J297" s="4"/>
    </row>
    <row r="298" spans="3:10" ht="12.75">
      <c r="C298" s="74">
        <f>SUM(C295:C297)</f>
        <v>20355</v>
      </c>
      <c r="E298" s="74">
        <f>SUM(E295:E297)</f>
        <v>18334</v>
      </c>
      <c r="F298" s="4"/>
      <c r="G298" s="4"/>
      <c r="H298" s="4"/>
      <c r="I298" s="4"/>
      <c r="J298" s="4"/>
    </row>
    <row r="299" spans="2:10" ht="12.75">
      <c r="B299" s="4" t="s">
        <v>173</v>
      </c>
      <c r="C299" s="3">
        <v>-4656</v>
      </c>
      <c r="E299" s="3">
        <v>-4886</v>
      </c>
      <c r="F299" s="4"/>
      <c r="G299" s="4"/>
      <c r="H299" s="4"/>
      <c r="I299" s="4"/>
      <c r="J299" s="4"/>
    </row>
    <row r="300" spans="6:10" ht="12.75">
      <c r="F300" s="4"/>
      <c r="G300" s="4"/>
      <c r="H300" s="4"/>
      <c r="I300" s="4"/>
      <c r="J300" s="4"/>
    </row>
    <row r="301" spans="2:10" ht="26.25" thickBot="1">
      <c r="B301" s="120" t="s">
        <v>152</v>
      </c>
      <c r="C301" s="119">
        <f>+C298+C299</f>
        <v>15699</v>
      </c>
      <c r="E301" s="119">
        <f>+E298+E299</f>
        <v>13448</v>
      </c>
      <c r="F301" s="4"/>
      <c r="G301" s="4"/>
      <c r="H301" s="4"/>
      <c r="I301" s="4"/>
      <c r="J301" s="4"/>
    </row>
    <row r="302" spans="6:10" ht="13.5" thickTop="1">
      <c r="F302" s="4"/>
      <c r="G302" s="4"/>
      <c r="H302" s="4"/>
      <c r="I302" s="4"/>
      <c r="J302" s="4"/>
    </row>
    <row r="303" spans="6:10" ht="12.75">
      <c r="F303" s="4"/>
      <c r="G303" s="4"/>
      <c r="H303" s="4"/>
      <c r="I303" s="4"/>
      <c r="J303" s="4"/>
    </row>
    <row r="304" spans="1:10" ht="12.75">
      <c r="A304" s="26">
        <v>24</v>
      </c>
      <c r="B304" s="2" t="s">
        <v>170</v>
      </c>
      <c r="F304" s="4"/>
      <c r="G304" s="4"/>
      <c r="H304" s="4"/>
      <c r="I304" s="4"/>
      <c r="J304" s="4"/>
    </row>
    <row r="305" spans="1:10" ht="12.75">
      <c r="A305" s="26"/>
      <c r="B305" s="2"/>
      <c r="F305" s="4"/>
      <c r="G305" s="4"/>
      <c r="H305" s="4"/>
      <c r="I305" s="4"/>
      <c r="J305" s="4"/>
    </row>
    <row r="306" spans="1:10" ht="12.75">
      <c r="A306" s="26"/>
      <c r="B306" s="4" t="s">
        <v>171</v>
      </c>
      <c r="F306" s="4"/>
      <c r="G306" s="4"/>
      <c r="H306" s="4"/>
      <c r="I306" s="4"/>
      <c r="J306" s="4"/>
    </row>
    <row r="307" spans="1:10" ht="12.75">
      <c r="A307" s="26"/>
      <c r="F307" s="4"/>
      <c r="G307" s="4"/>
      <c r="H307" s="4"/>
      <c r="I307" s="4"/>
      <c r="J307" s="4"/>
    </row>
    <row r="308" spans="1:10" ht="12.75">
      <c r="A308" s="26"/>
      <c r="C308" s="163" t="s">
        <v>105</v>
      </c>
      <c r="D308" s="163"/>
      <c r="F308" s="163" t="s">
        <v>104</v>
      </c>
      <c r="G308" s="163"/>
      <c r="H308" s="4"/>
      <c r="I308" s="4"/>
      <c r="J308" s="4"/>
    </row>
    <row r="309" spans="1:10" ht="51">
      <c r="A309" s="26"/>
      <c r="B309" s="2"/>
      <c r="C309" s="91" t="s">
        <v>81</v>
      </c>
      <c r="D309" s="84" t="s">
        <v>102</v>
      </c>
      <c r="E309" s="9"/>
      <c r="F309" s="91" t="s">
        <v>78</v>
      </c>
      <c r="G309" s="91" t="s">
        <v>103</v>
      </c>
      <c r="H309" s="4"/>
      <c r="I309" s="4"/>
      <c r="J309" s="4"/>
    </row>
    <row r="310" spans="3:10" ht="12.75">
      <c r="C310" s="44" t="str">
        <f>+F310</f>
        <v>31.12.13</v>
      </c>
      <c r="D310" s="44" t="str">
        <f>+G310</f>
        <v>31.12.12</v>
      </c>
      <c r="E310" s="9"/>
      <c r="F310" s="44" t="s">
        <v>224</v>
      </c>
      <c r="G310" s="44" t="s">
        <v>199</v>
      </c>
      <c r="H310" s="4"/>
      <c r="I310" s="4"/>
      <c r="J310" s="4"/>
    </row>
    <row r="311" spans="3:10" ht="12.75">
      <c r="C311" s="5"/>
      <c r="E311" s="9"/>
      <c r="F311" s="5"/>
      <c r="G311" s="44"/>
      <c r="H311" s="4"/>
      <c r="I311" s="4"/>
      <c r="J311" s="4"/>
    </row>
    <row r="312" spans="2:10" ht="26.25" thickBot="1">
      <c r="B312" s="153" t="s">
        <v>250</v>
      </c>
      <c r="C312" s="92">
        <f>'Consol IS'!C37</f>
        <v>600</v>
      </c>
      <c r="D312" s="43">
        <f>+'Consol IS'!E37</f>
        <v>617</v>
      </c>
      <c r="E312" s="9"/>
      <c r="F312" s="92">
        <f>'Consol IS'!G37</f>
        <v>2251</v>
      </c>
      <c r="G312" s="92">
        <f>+'Consol IS'!I37</f>
        <v>2240</v>
      </c>
      <c r="H312" s="4"/>
      <c r="I312" s="4"/>
      <c r="J312" s="4"/>
    </row>
    <row r="313" spans="3:10" ht="13.5" thickTop="1">
      <c r="C313" s="57"/>
      <c r="D313" s="30"/>
      <c r="E313" s="9"/>
      <c r="F313" s="57"/>
      <c r="G313" s="57"/>
      <c r="H313" s="4"/>
      <c r="I313" s="4"/>
      <c r="J313" s="4"/>
    </row>
    <row r="314" spans="2:10" ht="12.75">
      <c r="B314" s="4" t="s">
        <v>73</v>
      </c>
      <c r="C314" s="57"/>
      <c r="D314" s="30"/>
      <c r="E314" s="9"/>
      <c r="F314" s="57"/>
      <c r="G314" s="57"/>
      <c r="H314" s="4"/>
      <c r="I314" s="4"/>
      <c r="J314" s="4"/>
    </row>
    <row r="315" spans="2:10" ht="13.5" thickBot="1">
      <c r="B315" s="4" t="s">
        <v>72</v>
      </c>
      <c r="C315" s="92">
        <v>123000</v>
      </c>
      <c r="D315" s="43">
        <f>82000+41000</f>
        <v>123000</v>
      </c>
      <c r="E315" s="9"/>
      <c r="F315" s="92">
        <v>123000</v>
      </c>
      <c r="G315" s="92">
        <v>123000</v>
      </c>
      <c r="H315" s="4"/>
      <c r="I315" s="4"/>
      <c r="J315" s="4"/>
    </row>
    <row r="316" spans="3:10" ht="13.5" thickTop="1">
      <c r="C316" s="90"/>
      <c r="D316" s="31"/>
      <c r="E316" s="9"/>
      <c r="F316" s="90"/>
      <c r="G316" s="90"/>
      <c r="H316" s="4"/>
      <c r="I316" s="4"/>
      <c r="J316" s="4"/>
    </row>
    <row r="317" spans="2:10" ht="12.75">
      <c r="B317" s="4" t="s">
        <v>172</v>
      </c>
      <c r="E317" s="9"/>
      <c r="F317" s="4"/>
      <c r="G317" s="4"/>
      <c r="H317" s="4"/>
      <c r="I317" s="4"/>
      <c r="J317" s="4"/>
    </row>
    <row r="318" spans="2:10" ht="12.75">
      <c r="B318" s="4" t="s">
        <v>74</v>
      </c>
      <c r="E318" s="9"/>
      <c r="F318" s="4"/>
      <c r="G318" s="4"/>
      <c r="H318" s="4"/>
      <c r="I318" s="4"/>
      <c r="J318" s="4"/>
    </row>
    <row r="319" spans="2:10" ht="13.5" thickBot="1">
      <c r="B319" s="4" t="s">
        <v>75</v>
      </c>
      <c r="C319" s="93">
        <f>C312/C315*100</f>
        <v>0.4878048780487805</v>
      </c>
      <c r="D319" s="93">
        <f>D312/D315*100</f>
        <v>0.5016260162601627</v>
      </c>
      <c r="E319" s="9"/>
      <c r="F319" s="93">
        <f>F312/F315*100</f>
        <v>1.8300813008130083</v>
      </c>
      <c r="G319" s="93">
        <f>G312/G315*100</f>
        <v>1.8211382113821137</v>
      </c>
      <c r="H319" s="4"/>
      <c r="I319" s="4"/>
      <c r="J319" s="4"/>
    </row>
    <row r="320" spans="3:10" ht="13.5" thickTop="1">
      <c r="C320" s="94"/>
      <c r="D320" s="30"/>
      <c r="E320" s="94"/>
      <c r="F320" s="4"/>
      <c r="G320" s="4"/>
      <c r="H320" s="4"/>
      <c r="I320" s="4"/>
      <c r="J320" s="4"/>
    </row>
    <row r="321" spans="2:10" ht="26.25" customHeight="1">
      <c r="B321" s="166" t="s">
        <v>153</v>
      </c>
      <c r="C321" s="166"/>
      <c r="D321" s="166"/>
      <c r="E321" s="166"/>
      <c r="F321" s="166"/>
      <c r="G321" s="166"/>
      <c r="H321" s="4"/>
      <c r="I321" s="4"/>
      <c r="J321" s="4"/>
    </row>
    <row r="322" spans="6:10" ht="12.75">
      <c r="F322" s="5"/>
      <c r="G322" s="4"/>
      <c r="H322" s="4"/>
      <c r="I322" s="4"/>
      <c r="J322" s="4"/>
    </row>
    <row r="323" spans="6:10" ht="12.75">
      <c r="F323" s="5"/>
      <c r="G323" s="4"/>
      <c r="H323" s="4"/>
      <c r="I323" s="4"/>
      <c r="J323" s="4"/>
    </row>
    <row r="324" spans="3:10" ht="12.75">
      <c r="C324" s="29"/>
      <c r="D324" s="29"/>
      <c r="E324" s="29"/>
      <c r="F324" s="50"/>
      <c r="G324" s="4"/>
      <c r="H324" s="4"/>
      <c r="I324" s="4"/>
      <c r="J324" s="4"/>
    </row>
    <row r="325" spans="3:12" ht="12.75">
      <c r="C325" s="29"/>
      <c r="D325" s="29"/>
      <c r="E325" s="29"/>
      <c r="F325" s="29"/>
      <c r="G325" s="4"/>
      <c r="H325" s="4"/>
      <c r="I325" s="4"/>
      <c r="J325" s="4"/>
      <c r="K325" s="4"/>
      <c r="L325" s="4"/>
    </row>
    <row r="326" spans="6:12" ht="12.75">
      <c r="F326" s="4"/>
      <c r="G326" s="4"/>
      <c r="H326" s="4"/>
      <c r="I326" s="4"/>
      <c r="J326" s="4"/>
      <c r="K326" s="4"/>
      <c r="L326" s="4"/>
    </row>
    <row r="327" spans="6:12" ht="12.75">
      <c r="F327" s="4"/>
      <c r="G327" s="4"/>
      <c r="H327" s="4"/>
      <c r="I327" s="4"/>
      <c r="J327" s="4"/>
      <c r="K327" s="4"/>
      <c r="L327" s="4"/>
    </row>
    <row r="328" spans="6:12" ht="12.75">
      <c r="F328" s="4"/>
      <c r="G328" s="4"/>
      <c r="H328" s="4"/>
      <c r="I328" s="4"/>
      <c r="J328" s="4"/>
      <c r="K328" s="4"/>
      <c r="L328" s="4"/>
    </row>
    <row r="329" spans="6:12" ht="12.75">
      <c r="F329" s="4"/>
      <c r="G329" s="4"/>
      <c r="H329" s="4"/>
      <c r="I329" s="4"/>
      <c r="J329" s="4"/>
      <c r="K329" s="4"/>
      <c r="L329" s="4"/>
    </row>
    <row r="330" spans="2:12" ht="12.75">
      <c r="B330" s="2"/>
      <c r="F330" s="4"/>
      <c r="G330" s="4"/>
      <c r="H330" s="4"/>
      <c r="I330" s="4"/>
      <c r="J330" s="4"/>
      <c r="K330" s="4"/>
      <c r="L330" s="4"/>
    </row>
    <row r="331" spans="1:12" ht="12.75">
      <c r="A331" s="4"/>
      <c r="K331" s="4"/>
      <c r="L331" s="4"/>
    </row>
    <row r="332" spans="1:11" ht="12.75">
      <c r="A332" s="4"/>
      <c r="K332" s="90"/>
    </row>
    <row r="333" spans="1:16" ht="12.75">
      <c r="A333" s="4"/>
      <c r="K333" s="4"/>
      <c r="L333" s="4"/>
      <c r="M333" s="4"/>
      <c r="N333" s="4"/>
      <c r="O333" s="4"/>
      <c r="P333" s="4"/>
    </row>
    <row r="334" spans="1:12" ht="12.75">
      <c r="A334" s="4"/>
      <c r="K334" s="90"/>
      <c r="L334" s="4"/>
    </row>
    <row r="335" spans="1:12" ht="12.75">
      <c r="A335" s="4"/>
      <c r="K335" s="4"/>
      <c r="L335" s="4"/>
    </row>
    <row r="336" spans="1:12" ht="12.75">
      <c r="A336" s="4"/>
      <c r="K336" s="4"/>
      <c r="L336" s="4"/>
    </row>
    <row r="337" spans="1:12" ht="12.75">
      <c r="A337" s="4"/>
      <c r="K337" s="4"/>
      <c r="L337" s="4"/>
    </row>
    <row r="338" spans="1:12" ht="12.75">
      <c r="A338" s="4"/>
      <c r="K338" s="4"/>
      <c r="L338" s="4"/>
    </row>
    <row r="339" spans="1:12" ht="12.75">
      <c r="A339" s="4"/>
      <c r="K339" s="4"/>
      <c r="L339" s="4"/>
    </row>
    <row r="340" spans="1:12" ht="12.75">
      <c r="A340" s="4"/>
      <c r="K340" s="4"/>
      <c r="L340" s="4"/>
    </row>
    <row r="341" spans="1:12" ht="12.75">
      <c r="A341" s="4"/>
      <c r="K341" s="4"/>
      <c r="L341" s="4"/>
    </row>
    <row r="342" spans="1:12" ht="12.75">
      <c r="A342" s="4"/>
      <c r="K342" s="4"/>
      <c r="L342" s="4"/>
    </row>
    <row r="343" ht="12.75">
      <c r="A343" s="4"/>
    </row>
    <row r="344" ht="12.75">
      <c r="A344" s="4"/>
    </row>
    <row r="345" ht="12.75">
      <c r="A345" s="4"/>
    </row>
    <row r="346" ht="12.75">
      <c r="A346" s="4"/>
    </row>
    <row r="347" ht="12.75">
      <c r="A347" s="4"/>
    </row>
    <row r="348" ht="12.75">
      <c r="A348" s="4"/>
    </row>
    <row r="349" ht="12.75">
      <c r="A349" s="4"/>
    </row>
    <row r="350" ht="12.75">
      <c r="A350" s="4"/>
    </row>
    <row r="351" ht="12.75">
      <c r="A351" s="4"/>
    </row>
    <row r="352" ht="12.75">
      <c r="A352" s="4"/>
    </row>
    <row r="353" ht="12.75">
      <c r="A353" s="4"/>
    </row>
    <row r="354" spans="6:10" ht="12.75">
      <c r="F354" s="4"/>
      <c r="G354" s="4"/>
      <c r="H354" s="4"/>
      <c r="I354" s="4"/>
      <c r="J354" s="4"/>
    </row>
    <row r="355" spans="6:10" ht="12.75">
      <c r="F355" s="4"/>
      <c r="G355" s="4"/>
      <c r="H355" s="4"/>
      <c r="I355" s="4"/>
      <c r="J355" s="4"/>
    </row>
    <row r="356" spans="6:10" ht="12.75">
      <c r="F356" s="4"/>
      <c r="G356" s="4"/>
      <c r="H356" s="4"/>
      <c r="I356" s="4"/>
      <c r="J356" s="4"/>
    </row>
    <row r="357" spans="6:10" ht="12.75">
      <c r="F357" s="4"/>
      <c r="G357" s="4"/>
      <c r="H357" s="4"/>
      <c r="I357" s="4"/>
      <c r="J357" s="4"/>
    </row>
    <row r="358" spans="2:10" ht="12.75">
      <c r="B358" s="2"/>
      <c r="F358" s="4"/>
      <c r="G358" s="4"/>
      <c r="H358" s="4"/>
      <c r="I358" s="4"/>
      <c r="J358" s="4"/>
    </row>
    <row r="359" spans="6:10" ht="12.75">
      <c r="F359" s="4"/>
      <c r="G359" s="4"/>
      <c r="H359" s="4"/>
      <c r="I359" s="4"/>
      <c r="J359" s="4"/>
    </row>
    <row r="360" spans="6:10" ht="12.75">
      <c r="F360" s="4"/>
      <c r="G360" s="4"/>
      <c r="H360" s="4"/>
      <c r="I360" s="4"/>
      <c r="J360" s="4"/>
    </row>
    <row r="361" spans="6:10" ht="12.75">
      <c r="F361" s="4"/>
      <c r="G361" s="4"/>
      <c r="H361" s="4"/>
      <c r="I361" s="4"/>
      <c r="J361" s="4"/>
    </row>
    <row r="362" spans="6:10" ht="12.75">
      <c r="F362" s="4"/>
      <c r="G362" s="4"/>
      <c r="H362" s="4"/>
      <c r="I362" s="4"/>
      <c r="J362" s="4"/>
    </row>
    <row r="363" spans="6:10" ht="12.75">
      <c r="F363" s="4"/>
      <c r="G363" s="4"/>
      <c r="H363" s="4"/>
      <c r="I363" s="4"/>
      <c r="J363" s="4"/>
    </row>
    <row r="364" spans="6:10" ht="12.75">
      <c r="F364" s="4"/>
      <c r="G364" s="4"/>
      <c r="H364" s="4"/>
      <c r="I364" s="4"/>
      <c r="J364" s="4"/>
    </row>
    <row r="365" spans="6:10" ht="12.75">
      <c r="F365" s="4"/>
      <c r="G365" s="4"/>
      <c r="H365" s="4"/>
      <c r="I365" s="4"/>
      <c r="J365" s="4"/>
    </row>
    <row r="366" spans="6:10" ht="12.75">
      <c r="F366" s="4"/>
      <c r="G366" s="4"/>
      <c r="H366" s="4"/>
      <c r="I366" s="4"/>
      <c r="J366" s="4"/>
    </row>
    <row r="367" spans="6:10" ht="12.75">
      <c r="F367" s="4"/>
      <c r="G367" s="4"/>
      <c r="H367" s="4"/>
      <c r="I367" s="4"/>
      <c r="J367" s="4"/>
    </row>
    <row r="368" spans="6:10" ht="12.75">
      <c r="F368" s="4"/>
      <c r="G368" s="4"/>
      <c r="H368" s="4"/>
      <c r="I368" s="4"/>
      <c r="J368" s="4"/>
    </row>
    <row r="369" spans="6:10" ht="12.75">
      <c r="F369" s="4"/>
      <c r="G369" s="4"/>
      <c r="H369" s="4"/>
      <c r="I369" s="4"/>
      <c r="J369" s="4"/>
    </row>
    <row r="370" spans="6:10" ht="12.75">
      <c r="F370" s="4"/>
      <c r="G370" s="4"/>
      <c r="H370" s="4"/>
      <c r="I370" s="4"/>
      <c r="J370" s="4"/>
    </row>
  </sheetData>
  <sheetProtection/>
  <mergeCells count="6">
    <mergeCell ref="B77:G78"/>
    <mergeCell ref="B72:G72"/>
    <mergeCell ref="B321:G321"/>
    <mergeCell ref="C308:D308"/>
    <mergeCell ref="F308:G308"/>
    <mergeCell ref="B107:H107"/>
  </mergeCells>
  <printOptions/>
  <pageMargins left="0.75" right="0.29" top="0.17" bottom="0.16" header="0.17" footer="0.16"/>
  <pageSetup cellComments="asDisplayed" horizontalDpi="300" verticalDpi="300" orientation="portrait" paperSize="9" scale="7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JBL</dc:creator>
  <cp:keywords/>
  <dc:description/>
  <cp:lastModifiedBy>User</cp:lastModifiedBy>
  <cp:lastPrinted>2014-02-24T00:50:33Z</cp:lastPrinted>
  <dcterms:created xsi:type="dcterms:W3CDTF">2006-07-03T12:17:34Z</dcterms:created>
  <dcterms:modified xsi:type="dcterms:W3CDTF">2014-02-24T06:27:47Z</dcterms:modified>
  <cp:category/>
  <cp:version/>
  <cp:contentType/>
  <cp:contentStatus/>
</cp:coreProperties>
</file>